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78" i="1"/>
  <c r="J79"/>
  <c r="J80"/>
  <c r="J81"/>
  <c r="E74"/>
  <c r="E75"/>
  <c r="E76"/>
  <c r="E77"/>
  <c r="E78"/>
  <c r="E79"/>
  <c r="E80"/>
  <c r="E81"/>
  <c r="J106"/>
  <c r="J105"/>
  <c r="E39"/>
  <c r="E40" s="1"/>
  <c r="J74"/>
  <c r="J75"/>
  <c r="J39"/>
  <c r="E32"/>
  <c r="E33"/>
  <c r="J32"/>
  <c r="J33"/>
  <c r="J87"/>
  <c r="E87"/>
  <c r="J76"/>
  <c r="J77"/>
  <c r="J53"/>
  <c r="E53"/>
  <c r="E8"/>
  <c r="E7"/>
  <c r="J45"/>
  <c r="J46" s="1"/>
  <c r="E45"/>
  <c r="E46" s="1"/>
  <c r="J60"/>
  <c r="E60"/>
  <c r="E105"/>
  <c r="E106" s="1"/>
  <c r="J7"/>
  <c r="J8"/>
  <c r="J73"/>
  <c r="E73"/>
  <c r="J82" l="1"/>
  <c r="E82"/>
  <c r="J34"/>
  <c r="E34"/>
  <c r="J88"/>
  <c r="E88"/>
  <c r="E54"/>
  <c r="J54"/>
  <c r="E9"/>
  <c r="J9"/>
  <c r="J99"/>
  <c r="J100" s="1"/>
  <c r="E99"/>
  <c r="E100" s="1"/>
  <c r="J93"/>
  <c r="J94" s="1"/>
  <c r="E93"/>
  <c r="E94" s="1"/>
  <c r="J61"/>
  <c r="J62"/>
  <c r="J63"/>
  <c r="J64"/>
  <c r="J65"/>
  <c r="J66"/>
  <c r="J67"/>
  <c r="J59"/>
  <c r="E61"/>
  <c r="E62"/>
  <c r="E63"/>
  <c r="E64"/>
  <c r="E65"/>
  <c r="E66"/>
  <c r="E67"/>
  <c r="E59"/>
  <c r="J40"/>
  <c r="J23"/>
  <c r="J24"/>
  <c r="J25"/>
  <c r="J26"/>
  <c r="J22"/>
  <c r="E23"/>
  <c r="E24"/>
  <c r="E25"/>
  <c r="E26"/>
  <c r="E22"/>
  <c r="J15"/>
  <c r="J16"/>
  <c r="J14"/>
  <c r="E15"/>
  <c r="E16"/>
  <c r="E14"/>
  <c r="J108" l="1"/>
  <c r="E108"/>
  <c r="J68"/>
  <c r="J27"/>
  <c r="J17"/>
  <c r="E17"/>
  <c r="E68"/>
  <c r="E27"/>
  <c r="E48" l="1"/>
  <c r="J48"/>
  <c r="J110" l="1"/>
  <c r="E110"/>
</calcChain>
</file>

<file path=xl/sharedStrings.xml><?xml version="1.0" encoding="utf-8"?>
<sst xmlns="http://schemas.openxmlformats.org/spreadsheetml/2006/main" count="267" uniqueCount="69">
  <si>
    <t>1-4кл</t>
  </si>
  <si>
    <t>5-10кл</t>
  </si>
  <si>
    <t>горячий бутерброд с сыром</t>
  </si>
  <si>
    <t>наимен</t>
  </si>
  <si>
    <t>норма закл.</t>
  </si>
  <si>
    <t>цена</t>
  </si>
  <si>
    <t>сумма</t>
  </si>
  <si>
    <t>масло сл</t>
  </si>
  <si>
    <t>сыр</t>
  </si>
  <si>
    <t>хлеб пш</t>
  </si>
  <si>
    <t>20/3/20</t>
  </si>
  <si>
    <t>Номер по сборнику рецептур  257/96</t>
  </si>
  <si>
    <t>молоко св</t>
  </si>
  <si>
    <t>сахар</t>
  </si>
  <si>
    <t>соль</t>
  </si>
  <si>
    <r>
      <t>Номер по сборнику рецептур</t>
    </r>
    <r>
      <rPr>
        <b/>
        <u/>
        <sz val="12"/>
        <rFont val="Arial Cyr"/>
        <family val="2"/>
        <charset val="204"/>
      </rPr>
      <t xml:space="preserve"> таб</t>
    </r>
  </si>
  <si>
    <t xml:space="preserve">хлеб пшен </t>
  </si>
  <si>
    <t>хл пшен</t>
  </si>
  <si>
    <t>хл пш</t>
  </si>
  <si>
    <t>Завтрак</t>
  </si>
  <si>
    <t>масло раст</t>
  </si>
  <si>
    <t>Номер по сборнику рецептур 110/1996</t>
  </si>
  <si>
    <t>масло слив</t>
  </si>
  <si>
    <t xml:space="preserve">картофель </t>
  </si>
  <si>
    <t>капуста</t>
  </si>
  <si>
    <t>лук</t>
  </si>
  <si>
    <t>морковь</t>
  </si>
  <si>
    <t>свекла</t>
  </si>
  <si>
    <t>томат паста</t>
  </si>
  <si>
    <t>хл ржаной</t>
  </si>
  <si>
    <t>Обед</t>
  </si>
  <si>
    <t>Всего</t>
  </si>
  <si>
    <t>Бухгалтер_________________Молькова А.Н.</t>
  </si>
  <si>
    <t>Директор__________________Сивогривов Е.Ф.</t>
  </si>
  <si>
    <t>Зав.столов._______________Янова Ю.А.</t>
  </si>
  <si>
    <t>картофель</t>
  </si>
  <si>
    <t>каша пшеничная с маслом</t>
  </si>
  <si>
    <t>пшено</t>
  </si>
  <si>
    <t>Номер по сборнику рецептур ттк №9Б</t>
  </si>
  <si>
    <t>яйцо вар</t>
  </si>
  <si>
    <r>
      <t>Номер по сборнику рецептур</t>
    </r>
    <r>
      <rPr>
        <b/>
        <u/>
        <sz val="12"/>
        <rFont val="Arial Cyr"/>
        <family val="2"/>
        <charset val="204"/>
      </rPr>
      <t xml:space="preserve"> 337/04</t>
    </r>
  </si>
  <si>
    <t>яйцо</t>
  </si>
  <si>
    <t>молоко</t>
  </si>
  <si>
    <r>
      <t>Номер по сборнику рецептур</t>
    </r>
    <r>
      <rPr>
        <b/>
        <u/>
        <sz val="12"/>
        <rFont val="Arial Cyr"/>
        <family val="2"/>
        <charset val="204"/>
      </rPr>
      <t xml:space="preserve"> ттк №17</t>
    </r>
  </si>
  <si>
    <t>яблоки св</t>
  </si>
  <si>
    <t>сок</t>
  </si>
  <si>
    <t>Номер по сборнику рецептур 707/04</t>
  </si>
  <si>
    <t>200/10</t>
  </si>
  <si>
    <t>свекла отвар</t>
  </si>
  <si>
    <t>борщ с кап, карт,рыбой</t>
  </si>
  <si>
    <t>250/28</t>
  </si>
  <si>
    <t>горбуша</t>
  </si>
  <si>
    <r>
      <t xml:space="preserve">Номер по сборнику рецептур </t>
    </r>
    <r>
      <rPr>
        <b/>
        <u/>
        <sz val="12"/>
        <rFont val="Arial Cyr"/>
        <family val="2"/>
        <charset val="204"/>
      </rPr>
      <t>644/96</t>
    </r>
  </si>
  <si>
    <r>
      <t xml:space="preserve">Номер по сборнику рецептур </t>
    </r>
    <r>
      <rPr>
        <b/>
        <u/>
        <sz val="12"/>
        <rFont val="Arial Cyr"/>
        <family val="2"/>
        <charset val="204"/>
      </rPr>
      <t>685/04</t>
    </r>
  </si>
  <si>
    <t>чай с сахаром</t>
  </si>
  <si>
    <t>чай</t>
  </si>
  <si>
    <t>борщ с кап, карт,сметан</t>
  </si>
  <si>
    <t>сметана</t>
  </si>
  <si>
    <t>200/8,3</t>
  </si>
  <si>
    <t>азу из говяд</t>
  </si>
  <si>
    <t>Номер по сборнику рецептур 438/04</t>
  </si>
  <si>
    <t>50/150</t>
  </si>
  <si>
    <t>67</t>
  </si>
  <si>
    <t>111,1</t>
  </si>
  <si>
    <t>167</t>
  </si>
  <si>
    <t>говядина</t>
  </si>
  <si>
    <t>мука</t>
  </si>
  <si>
    <t>огурцы консер</t>
  </si>
  <si>
    <t>томат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</si>
</sst>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u/>
      <sz val="10"/>
      <name val="Arial Cyr"/>
      <family val="2"/>
      <charset val="204"/>
    </font>
    <font>
      <b/>
      <u/>
      <sz val="12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0" fillId="0" borderId="0" xfId="0"/>
    <xf numFmtId="0" fontId="1" fillId="0" borderId="0" xfId="1"/>
    <xf numFmtId="0" fontId="1" fillId="0" borderId="1" xfId="1" applyBorder="1"/>
    <xf numFmtId="0" fontId="1" fillId="0" borderId="1" xfId="1" applyFont="1" applyBorder="1"/>
    <xf numFmtId="0" fontId="2" fillId="0" borderId="1" xfId="1" applyFon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0" fontId="4" fillId="0" borderId="0" xfId="1" applyFont="1"/>
    <xf numFmtId="0" fontId="1" fillId="0" borderId="2" xfId="1" applyFont="1" applyBorder="1"/>
    <xf numFmtId="0" fontId="1" fillId="0" borderId="2" xfId="1" applyBorder="1"/>
    <xf numFmtId="2" fontId="1" fillId="0" borderId="2" xfId="1" applyNumberFormat="1" applyBorder="1"/>
    <xf numFmtId="0" fontId="1" fillId="0" borderId="3" xfId="1" applyFont="1" applyBorder="1"/>
    <xf numFmtId="0" fontId="1" fillId="0" borderId="2" xfId="1" applyFont="1" applyFill="1" applyBorder="1"/>
    <xf numFmtId="2" fontId="1" fillId="0" borderId="2" xfId="1" applyNumberFormat="1" applyFont="1" applyFill="1" applyBorder="1"/>
    <xf numFmtId="0" fontId="6" fillId="0" borderId="1" xfId="1" applyFont="1" applyBorder="1"/>
    <xf numFmtId="1" fontId="7" fillId="0" borderId="1" xfId="1" applyNumberFormat="1" applyFont="1" applyBorder="1"/>
    <xf numFmtId="2" fontId="6" fillId="0" borderId="1" xfId="1" applyNumberFormat="1" applyFont="1" applyBorder="1"/>
    <xf numFmtId="0" fontId="8" fillId="0" borderId="0" xfId="1" applyFont="1"/>
    <xf numFmtId="2" fontId="8" fillId="0" borderId="0" xfId="1" applyNumberFormat="1" applyFont="1"/>
    <xf numFmtId="0" fontId="1" fillId="0" borderId="4" xfId="1" applyFont="1" applyFill="1" applyBorder="1"/>
    <xf numFmtId="0" fontId="1" fillId="0" borderId="4" xfId="1" applyFill="1" applyBorder="1"/>
    <xf numFmtId="2" fontId="1" fillId="0" borderId="4" xfId="1" applyNumberFormat="1" applyFill="1" applyBorder="1"/>
    <xf numFmtId="0" fontId="1" fillId="0" borderId="1" xfId="1" applyFill="1" applyBorder="1"/>
    <xf numFmtId="49" fontId="1" fillId="0" borderId="1" xfId="1" applyNumberForma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2" fontId="3" fillId="0" borderId="1" xfId="1" applyNumberFormat="1" applyFont="1" applyFill="1" applyBorder="1" applyAlignment="1">
      <alignment horizontal="center"/>
    </xf>
    <xf numFmtId="0" fontId="1" fillId="0" borderId="0" xfId="1" applyFill="1" applyBorder="1"/>
    <xf numFmtId="49" fontId="1" fillId="0" borderId="0" xfId="1" applyNumberForma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0" fontId="1" fillId="0" borderId="4" xfId="1" applyFont="1" applyBorder="1"/>
    <xf numFmtId="2" fontId="1" fillId="0" borderId="2" xfId="1" applyNumberFormat="1" applyBorder="1" applyAlignment="1"/>
    <xf numFmtId="14" fontId="7" fillId="0" borderId="0" xfId="1" applyNumberFormat="1" applyFont="1"/>
    <xf numFmtId="2" fontId="1" fillId="0" borderId="2" xfId="1" applyNumberFormat="1" applyFill="1" applyBorder="1"/>
    <xf numFmtId="2" fontId="1" fillId="0" borderId="2" xfId="1" applyNumberFormat="1" applyFill="1" applyBorder="1" applyAlignment="1">
      <alignment horizontal="right"/>
    </xf>
    <xf numFmtId="2" fontId="1" fillId="0" borderId="2" xfId="1" applyNumberFormat="1" applyBorder="1" applyAlignment="1">
      <alignment horizontal="right"/>
    </xf>
    <xf numFmtId="2" fontId="1" fillId="0" borderId="2" xfId="1" applyNumberFormat="1" applyBorder="1" applyAlignment="1">
      <alignment horizontal="center"/>
    </xf>
    <xf numFmtId="2" fontId="1" fillId="0" borderId="1" xfId="1" applyNumberFormat="1" applyBorder="1" applyAlignment="1"/>
    <xf numFmtId="0" fontId="1" fillId="0" borderId="2" xfId="1" applyFill="1" applyBorder="1"/>
    <xf numFmtId="2" fontId="1" fillId="0" borderId="4" xfId="1" applyNumberFormat="1" applyFont="1" applyBorder="1" applyAlignment="1"/>
    <xf numFmtId="2" fontId="2" fillId="0" borderId="5" xfId="1" applyNumberFormat="1" applyFont="1" applyBorder="1" applyAlignment="1">
      <alignment horizontal="center"/>
    </xf>
    <xf numFmtId="0" fontId="9" fillId="0" borderId="1" xfId="1" applyFont="1" applyFill="1" applyBorder="1"/>
    <xf numFmtId="0" fontId="1" fillId="0" borderId="1" xfId="1" applyBorder="1" applyAlignment="1">
      <alignment horizontal="center"/>
    </xf>
    <xf numFmtId="0" fontId="1" fillId="0" borderId="0" xfId="1" applyFont="1"/>
    <xf numFmtId="2" fontId="1" fillId="0" borderId="2" xfId="1" applyNumberFormat="1" applyFont="1" applyBorder="1"/>
    <xf numFmtId="164" fontId="7" fillId="0" borderId="1" xfId="1" applyNumberFormat="1" applyFont="1" applyBorder="1"/>
    <xf numFmtId="0" fontId="10" fillId="0" borderId="6" xfId="1" applyFont="1" applyFill="1" applyBorder="1" applyAlignment="1">
      <alignment horizontal="center"/>
    </xf>
    <xf numFmtId="0" fontId="1" fillId="0" borderId="0" xfId="1" applyFont="1" applyBorder="1"/>
    <xf numFmtId="0" fontId="2" fillId="0" borderId="0" xfId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49" fontId="1" fillId="0" borderId="1" xfId="1" applyNumberFormat="1" applyBorder="1" applyAlignment="1">
      <alignment horizontal="center"/>
    </xf>
    <xf numFmtId="0" fontId="1" fillId="0" borderId="0" xfId="1" applyBorder="1"/>
    <xf numFmtId="49" fontId="1" fillId="0" borderId="0" xfId="1" applyNumberForma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5" borderId="1" xfId="1" applyFill="1" applyBorder="1"/>
    <xf numFmtId="2" fontId="1" fillId="5" borderId="1" xfId="1" applyNumberFormat="1" applyFill="1" applyBorder="1"/>
    <xf numFmtId="0" fontId="1" fillId="5" borderId="0" xfId="1" applyFill="1"/>
    <xf numFmtId="49" fontId="1" fillId="5" borderId="1" xfId="1" applyNumberFormat="1" applyFill="1" applyBorder="1" applyAlignment="1">
      <alignment horizontal="center"/>
    </xf>
    <xf numFmtId="2" fontId="3" fillId="5" borderId="1" xfId="1" applyNumberFormat="1" applyFont="1" applyFill="1" applyBorder="1" applyAlignment="1">
      <alignment horizontal="center"/>
    </xf>
    <xf numFmtId="0" fontId="1" fillId="5" borderId="0" xfId="1" applyFill="1" applyBorder="1"/>
    <xf numFmtId="49" fontId="1" fillId="5" borderId="0" xfId="1" applyNumberFormat="1" applyFill="1" applyBorder="1" applyAlignment="1">
      <alignment horizontal="center"/>
    </xf>
    <xf numFmtId="0" fontId="2" fillId="5" borderId="0" xfId="1" applyFont="1" applyFill="1" applyBorder="1" applyAlignment="1">
      <alignment horizontal="center"/>
    </xf>
    <xf numFmtId="2" fontId="3" fillId="5" borderId="0" xfId="1" applyNumberFormat="1" applyFont="1" applyFill="1" applyBorder="1" applyAlignment="1">
      <alignment horizontal="center"/>
    </xf>
    <xf numFmtId="0" fontId="6" fillId="0" borderId="0" xfId="1" applyFont="1" applyBorder="1"/>
    <xf numFmtId="1" fontId="7" fillId="0" borderId="0" xfId="1" applyNumberFormat="1" applyFont="1" applyBorder="1"/>
    <xf numFmtId="2" fontId="6" fillId="0" borderId="0" xfId="1" applyNumberFormat="1" applyFont="1" applyBorder="1"/>
    <xf numFmtId="0" fontId="11" fillId="2" borderId="0" xfId="1" applyFont="1" applyFill="1" applyBorder="1"/>
    <xf numFmtId="0" fontId="12" fillId="0" borderId="0" xfId="0" applyFont="1"/>
    <xf numFmtId="0" fontId="11" fillId="0" borderId="0" xfId="1" applyFont="1"/>
    <xf numFmtId="2" fontId="13" fillId="2" borderId="0" xfId="1" applyNumberFormat="1" applyFont="1" applyFill="1" applyBorder="1"/>
    <xf numFmtId="0" fontId="1" fillId="0" borderId="8" xfId="1" applyFont="1" applyBorder="1"/>
    <xf numFmtId="1" fontId="1" fillId="0" borderId="9" xfId="1" applyNumberFormat="1" applyFill="1" applyBorder="1"/>
    <xf numFmtId="0" fontId="2" fillId="0" borderId="9" xfId="1" applyFont="1" applyBorder="1" applyAlignment="1">
      <alignment horizontal="center"/>
    </xf>
    <xf numFmtId="0" fontId="4" fillId="5" borderId="0" xfId="1" applyFont="1" applyFill="1" applyBorder="1"/>
    <xf numFmtId="0" fontId="1" fillId="5" borderId="0" xfId="1" applyFont="1" applyFill="1" applyBorder="1"/>
    <xf numFmtId="1" fontId="1" fillId="5" borderId="0" xfId="1" applyNumberFormat="1" applyFill="1" applyBorder="1"/>
    <xf numFmtId="0" fontId="1" fillId="0" borderId="10" xfId="1" applyFont="1" applyBorder="1"/>
    <xf numFmtId="2" fontId="1" fillId="0" borderId="1" xfId="1" applyNumberFormat="1" applyFill="1" applyBorder="1"/>
    <xf numFmtId="2" fontId="1" fillId="0" borderId="4" xfId="1" applyNumberFormat="1" applyFont="1" applyBorder="1"/>
    <xf numFmtId="2" fontId="1" fillId="0" borderId="1" xfId="1" applyNumberFormat="1" applyBorder="1"/>
    <xf numFmtId="0" fontId="1" fillId="4" borderId="3" xfId="1" applyFont="1" applyFill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5" xfId="1" applyFont="1" applyFill="1" applyBorder="1" applyAlignment="1">
      <alignment horizontal="center"/>
    </xf>
    <xf numFmtId="0" fontId="1" fillId="4" borderId="3" xfId="1" applyFill="1" applyBorder="1" applyAlignment="1">
      <alignment horizontal="center"/>
    </xf>
    <xf numFmtId="0" fontId="1" fillId="4" borderId="7" xfId="1" applyFill="1" applyBorder="1" applyAlignment="1">
      <alignment horizontal="center"/>
    </xf>
    <xf numFmtId="0" fontId="1" fillId="4" borderId="5" xfId="1" applyFill="1" applyBorder="1" applyAlignment="1">
      <alignment horizontal="center"/>
    </xf>
    <xf numFmtId="0" fontId="1" fillId="4" borderId="2" xfId="1" applyFill="1" applyBorder="1" applyAlignment="1">
      <alignment horizontal="center"/>
    </xf>
    <xf numFmtId="0" fontId="1" fillId="4" borderId="2" xfId="1" applyFont="1" applyFill="1" applyBorder="1" applyAlignment="1">
      <alignment horizontal="center"/>
    </xf>
    <xf numFmtId="0" fontId="1" fillId="3" borderId="2" xfId="1" applyFill="1" applyBorder="1" applyAlignment="1">
      <alignment horizontal="center"/>
    </xf>
    <xf numFmtId="0" fontId="1" fillId="3" borderId="2" xfId="1" applyFont="1" applyFill="1" applyBorder="1" applyAlignment="1">
      <alignment horizontal="center"/>
    </xf>
    <xf numFmtId="0" fontId="1" fillId="5" borderId="0" xfId="1" applyFill="1" applyBorder="1" applyAlignment="1">
      <alignment horizontal="center"/>
    </xf>
    <xf numFmtId="0" fontId="1" fillId="5" borderId="0" xfId="1" applyFont="1" applyFill="1" applyBorder="1" applyAlignment="1">
      <alignment horizontal="center"/>
    </xf>
    <xf numFmtId="0" fontId="1" fillId="3" borderId="3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1" fillId="3" borderId="5" xfId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14"/>
  <sheetViews>
    <sheetView tabSelected="1" topLeftCell="A91" zoomScale="166" zoomScaleNormal="166" workbookViewId="0">
      <selection activeCell="H100" sqref="H100"/>
    </sheetView>
  </sheetViews>
  <sheetFormatPr defaultRowHeight="15"/>
  <cols>
    <col min="6" max="6" width="10.140625" bestFit="1" customWidth="1"/>
    <col min="10" max="10" width="11.42578125" bestFit="1" customWidth="1"/>
  </cols>
  <sheetData>
    <row r="1" spans="2:10">
      <c r="B1" s="2"/>
      <c r="C1" s="2"/>
      <c r="D1" s="2"/>
      <c r="E1" s="2"/>
      <c r="F1" s="32">
        <v>44652</v>
      </c>
      <c r="G1" s="2"/>
      <c r="H1" s="2"/>
      <c r="I1" s="2"/>
      <c r="J1" s="2"/>
    </row>
    <row r="2" spans="2:10">
      <c r="B2" s="2"/>
      <c r="C2" s="2" t="s">
        <v>0</v>
      </c>
      <c r="D2" s="2"/>
      <c r="E2" s="2"/>
      <c r="F2" s="2"/>
      <c r="G2" s="2"/>
      <c r="H2" s="2" t="s">
        <v>1</v>
      </c>
      <c r="I2" s="2"/>
      <c r="J2" s="2"/>
    </row>
    <row r="3" spans="2:10" s="1" customFormat="1">
      <c r="B3" s="2"/>
      <c r="C3" s="2"/>
      <c r="D3" s="2"/>
      <c r="E3" s="2"/>
      <c r="F3" s="2"/>
      <c r="G3" s="2"/>
      <c r="H3" s="2"/>
      <c r="I3" s="2"/>
      <c r="J3" s="2"/>
    </row>
    <row r="4" spans="2:10" s="1" customFormat="1" ht="15.75">
      <c r="B4" s="7" t="s">
        <v>40</v>
      </c>
      <c r="C4" s="2"/>
      <c r="D4" s="2"/>
      <c r="E4" s="2"/>
      <c r="F4" s="2"/>
      <c r="G4" s="7" t="s">
        <v>40</v>
      </c>
      <c r="H4" s="2"/>
      <c r="I4" s="2"/>
      <c r="J4" s="2"/>
    </row>
    <row r="5" spans="2:10" s="1" customFormat="1">
      <c r="B5" s="80"/>
      <c r="C5" s="81"/>
      <c r="D5" s="81"/>
      <c r="E5" s="82"/>
      <c r="F5" s="2"/>
      <c r="G5" s="80" t="s">
        <v>39</v>
      </c>
      <c r="H5" s="81"/>
      <c r="I5" s="81"/>
      <c r="J5" s="82"/>
    </row>
    <row r="6" spans="2:10" s="1" customFormat="1">
      <c r="B6" s="12" t="s">
        <v>3</v>
      </c>
      <c r="C6" s="12" t="s">
        <v>4</v>
      </c>
      <c r="D6" s="12" t="s">
        <v>5</v>
      </c>
      <c r="E6" s="12" t="s">
        <v>6</v>
      </c>
      <c r="F6" s="2"/>
      <c r="G6" s="12" t="s">
        <v>3</v>
      </c>
      <c r="H6" s="12" t="s">
        <v>4</v>
      </c>
      <c r="I6" s="12" t="s">
        <v>5</v>
      </c>
      <c r="J6" s="12" t="s">
        <v>6</v>
      </c>
    </row>
    <row r="7" spans="2:10" s="1" customFormat="1">
      <c r="B7" s="12"/>
      <c r="C7" s="12"/>
      <c r="D7" s="12"/>
      <c r="E7" s="13">
        <f>D7*C7</f>
        <v>0</v>
      </c>
      <c r="F7" s="2"/>
      <c r="G7" s="12" t="s">
        <v>41</v>
      </c>
      <c r="H7" s="12">
        <v>1000</v>
      </c>
      <c r="I7" s="12">
        <v>7.5</v>
      </c>
      <c r="J7" s="13">
        <f>I7*H7</f>
        <v>7500</v>
      </c>
    </row>
    <row r="8" spans="2:10" s="1" customFormat="1">
      <c r="B8" s="12"/>
      <c r="C8" s="13"/>
      <c r="D8" s="13"/>
      <c r="E8" s="13">
        <f>D8*C8</f>
        <v>0</v>
      </c>
      <c r="F8" s="2"/>
      <c r="G8" s="12" t="s">
        <v>14</v>
      </c>
      <c r="H8" s="13">
        <v>4</v>
      </c>
      <c r="I8" s="13">
        <v>14.98</v>
      </c>
      <c r="J8" s="13">
        <f>I8*H8</f>
        <v>59.92</v>
      </c>
    </row>
    <row r="9" spans="2:10" s="1" customFormat="1">
      <c r="B9" s="14"/>
      <c r="C9" s="15">
        <v>0</v>
      </c>
      <c r="D9" s="16" t="s">
        <v>5</v>
      </c>
      <c r="E9" s="16">
        <f>SUM(E7:E8)/1000</f>
        <v>0</v>
      </c>
      <c r="F9" s="2"/>
      <c r="G9" s="14"/>
      <c r="H9" s="15">
        <v>1</v>
      </c>
      <c r="I9" s="16" t="s">
        <v>5</v>
      </c>
      <c r="J9" s="16">
        <f>SUM(J7:J8)/1000</f>
        <v>7.55992</v>
      </c>
    </row>
    <row r="10" spans="2:10" s="1" customFormat="1">
      <c r="B10" s="2"/>
      <c r="C10" s="2"/>
      <c r="D10" s="2"/>
      <c r="E10" s="2"/>
      <c r="F10" s="2"/>
      <c r="G10" s="2"/>
      <c r="H10" s="2"/>
      <c r="I10" s="2"/>
      <c r="J10" s="2"/>
    </row>
    <row r="11" spans="2:10">
      <c r="B11" s="7" t="s">
        <v>38</v>
      </c>
      <c r="C11" s="43"/>
      <c r="D11" s="43"/>
      <c r="E11" s="43"/>
      <c r="F11" s="43"/>
      <c r="G11" s="7" t="s">
        <v>38</v>
      </c>
      <c r="H11" s="43"/>
      <c r="I11" s="43"/>
      <c r="J11" s="43"/>
    </row>
    <row r="12" spans="2:10">
      <c r="B12" s="86" t="s">
        <v>2</v>
      </c>
      <c r="C12" s="87"/>
      <c r="D12" s="87"/>
      <c r="E12" s="87"/>
      <c r="F12" s="2"/>
      <c r="G12" s="86" t="s">
        <v>2</v>
      </c>
      <c r="H12" s="87"/>
      <c r="I12" s="87"/>
      <c r="J12" s="87"/>
    </row>
    <row r="13" spans="2:10">
      <c r="B13" s="8" t="s">
        <v>3</v>
      </c>
      <c r="C13" s="8" t="s">
        <v>4</v>
      </c>
      <c r="D13" s="8" t="s">
        <v>5</v>
      </c>
      <c r="E13" s="8" t="s">
        <v>6</v>
      </c>
      <c r="F13" s="2"/>
      <c r="G13" s="8" t="s">
        <v>3</v>
      </c>
      <c r="H13" s="8" t="s">
        <v>4</v>
      </c>
      <c r="I13" s="8" t="s">
        <v>5</v>
      </c>
      <c r="J13" s="8" t="s">
        <v>6</v>
      </c>
    </row>
    <row r="14" spans="2:10">
      <c r="B14" s="9" t="s">
        <v>7</v>
      </c>
      <c r="C14" s="33">
        <v>3</v>
      </c>
      <c r="D14" s="10">
        <v>478</v>
      </c>
      <c r="E14" s="10">
        <f>D14*C14</f>
        <v>1434</v>
      </c>
      <c r="F14" s="2"/>
      <c r="G14" s="9" t="s">
        <v>7</v>
      </c>
      <c r="H14" s="33">
        <v>3</v>
      </c>
      <c r="I14" s="10">
        <v>478</v>
      </c>
      <c r="J14" s="10">
        <f>I14*H14</f>
        <v>1434</v>
      </c>
    </row>
    <row r="15" spans="2:10">
      <c r="B15" s="9" t="s">
        <v>8</v>
      </c>
      <c r="C15" s="33">
        <v>21</v>
      </c>
      <c r="D15" s="10">
        <v>418.67</v>
      </c>
      <c r="E15" s="10">
        <f t="shared" ref="E15:E16" si="0">D15*C15</f>
        <v>8792.07</v>
      </c>
      <c r="F15" s="2"/>
      <c r="G15" s="9" t="s">
        <v>8</v>
      </c>
      <c r="H15" s="33">
        <v>21</v>
      </c>
      <c r="I15" s="10">
        <v>418.67</v>
      </c>
      <c r="J15" s="10">
        <f t="shared" ref="J15:J16" si="1">I15*H15</f>
        <v>8792.07</v>
      </c>
    </row>
    <row r="16" spans="2:10">
      <c r="B16" s="9" t="s">
        <v>9</v>
      </c>
      <c r="C16" s="33">
        <v>20</v>
      </c>
      <c r="D16" s="10">
        <v>86.2</v>
      </c>
      <c r="E16" s="10">
        <f t="shared" si="0"/>
        <v>1724</v>
      </c>
      <c r="F16" s="2"/>
      <c r="G16" s="9" t="s">
        <v>9</v>
      </c>
      <c r="H16" s="33">
        <v>20</v>
      </c>
      <c r="I16" s="10">
        <v>86.2</v>
      </c>
      <c r="J16" s="10">
        <f t="shared" si="1"/>
        <v>1724</v>
      </c>
    </row>
    <row r="17" spans="2:15" ht="15.75">
      <c r="B17" s="3"/>
      <c r="C17" s="50" t="s">
        <v>10</v>
      </c>
      <c r="D17" s="5" t="s">
        <v>5</v>
      </c>
      <c r="E17" s="6">
        <f>SUM(E14:E16)/1000</f>
        <v>11.95007</v>
      </c>
      <c r="F17" s="2"/>
      <c r="G17" s="3"/>
      <c r="H17" s="50" t="s">
        <v>10</v>
      </c>
      <c r="I17" s="5" t="s">
        <v>5</v>
      </c>
      <c r="J17" s="6">
        <f>SUM(J14:J16)/1000</f>
        <v>11.95007</v>
      </c>
    </row>
    <row r="18" spans="2:15" ht="15.75">
      <c r="B18" s="51"/>
      <c r="C18" s="52"/>
      <c r="D18" s="48"/>
      <c r="E18" s="49"/>
      <c r="F18" s="2"/>
      <c r="G18" s="51"/>
      <c r="H18" s="52"/>
      <c r="I18" s="48"/>
      <c r="J18" s="49"/>
    </row>
    <row r="19" spans="2:15">
      <c r="B19" s="7" t="s">
        <v>11</v>
      </c>
      <c r="C19" s="2"/>
      <c r="D19" s="2"/>
      <c r="E19" s="2"/>
      <c r="F19" s="2"/>
      <c r="G19" s="7" t="s">
        <v>11</v>
      </c>
      <c r="H19" s="2"/>
      <c r="I19" s="2"/>
      <c r="J19" s="2"/>
    </row>
    <row r="20" spans="2:15">
      <c r="B20" s="88" t="s">
        <v>36</v>
      </c>
      <c r="C20" s="89"/>
      <c r="D20" s="89"/>
      <c r="E20" s="89"/>
      <c r="F20" s="2"/>
      <c r="G20" s="88" t="s">
        <v>36</v>
      </c>
      <c r="H20" s="89"/>
      <c r="I20" s="89"/>
      <c r="J20" s="89"/>
    </row>
    <row r="21" spans="2:15">
      <c r="B21" s="8" t="s">
        <v>3</v>
      </c>
      <c r="C21" s="8" t="s">
        <v>4</v>
      </c>
      <c r="D21" s="8" t="s">
        <v>5</v>
      </c>
      <c r="E21" s="8" t="s">
        <v>6</v>
      </c>
      <c r="F21" s="2"/>
      <c r="G21" s="8" t="s">
        <v>3</v>
      </c>
      <c r="H21" s="8" t="s">
        <v>4</v>
      </c>
      <c r="I21" s="8" t="s">
        <v>5</v>
      </c>
      <c r="J21" s="8" t="s">
        <v>6</v>
      </c>
    </row>
    <row r="22" spans="2:15">
      <c r="B22" s="9" t="s">
        <v>7</v>
      </c>
      <c r="C22" s="33">
        <v>10</v>
      </c>
      <c r="D22" s="10">
        <v>478</v>
      </c>
      <c r="E22" s="10">
        <f>D22*C22</f>
        <v>4780</v>
      </c>
      <c r="F22" s="2"/>
      <c r="G22" s="9" t="s">
        <v>7</v>
      </c>
      <c r="H22" s="33">
        <v>10</v>
      </c>
      <c r="I22" s="10">
        <v>478</v>
      </c>
      <c r="J22" s="10">
        <f>I22*H22</f>
        <v>4780</v>
      </c>
    </row>
    <row r="23" spans="2:15">
      <c r="B23" s="9" t="s">
        <v>12</v>
      </c>
      <c r="C23" s="33">
        <v>160</v>
      </c>
      <c r="D23" s="10">
        <v>46.53</v>
      </c>
      <c r="E23" s="10">
        <f t="shared" ref="E23:E26" si="2">D23*C23</f>
        <v>7444.8</v>
      </c>
      <c r="F23" s="2"/>
      <c r="G23" s="9" t="s">
        <v>12</v>
      </c>
      <c r="H23" s="33">
        <v>160</v>
      </c>
      <c r="I23" s="10">
        <v>46.53</v>
      </c>
      <c r="J23" s="10">
        <f t="shared" ref="J23:J26" si="3">I23*H23</f>
        <v>7444.8</v>
      </c>
    </row>
    <row r="24" spans="2:15">
      <c r="B24" s="9" t="s">
        <v>37</v>
      </c>
      <c r="C24" s="33">
        <v>50</v>
      </c>
      <c r="D24" s="10">
        <v>43.2</v>
      </c>
      <c r="E24" s="10">
        <f t="shared" si="2"/>
        <v>2160</v>
      </c>
      <c r="F24" s="2"/>
      <c r="G24" s="9" t="s">
        <v>37</v>
      </c>
      <c r="H24" s="33">
        <v>50</v>
      </c>
      <c r="I24" s="10">
        <v>43.2</v>
      </c>
      <c r="J24" s="10">
        <f t="shared" si="3"/>
        <v>2160</v>
      </c>
    </row>
    <row r="25" spans="2:15">
      <c r="B25" s="9" t="s">
        <v>13</v>
      </c>
      <c r="C25" s="33">
        <v>2</v>
      </c>
      <c r="D25" s="10">
        <v>88.7</v>
      </c>
      <c r="E25" s="10">
        <f t="shared" si="2"/>
        <v>177.4</v>
      </c>
      <c r="F25" s="2"/>
      <c r="G25" s="9" t="s">
        <v>13</v>
      </c>
      <c r="H25" s="33">
        <v>2</v>
      </c>
      <c r="I25" s="10">
        <v>88.7</v>
      </c>
      <c r="J25" s="10">
        <f t="shared" si="3"/>
        <v>177.4</v>
      </c>
    </row>
    <row r="26" spans="2:15">
      <c r="B26" s="9" t="s">
        <v>14</v>
      </c>
      <c r="C26" s="33">
        <v>1</v>
      </c>
      <c r="D26" s="10">
        <v>14.98</v>
      </c>
      <c r="E26" s="10">
        <f t="shared" si="2"/>
        <v>14.98</v>
      </c>
      <c r="F26" s="2"/>
      <c r="G26" s="9" t="s">
        <v>14</v>
      </c>
      <c r="H26" s="33">
        <v>1</v>
      </c>
      <c r="I26" s="10">
        <v>14.98</v>
      </c>
      <c r="J26" s="10">
        <f t="shared" si="3"/>
        <v>14.98</v>
      </c>
    </row>
    <row r="27" spans="2:15" ht="15.75">
      <c r="B27" s="11"/>
      <c r="C27" s="42" t="s">
        <v>47</v>
      </c>
      <c r="D27" s="5" t="s">
        <v>5</v>
      </c>
      <c r="E27" s="6">
        <f>SUM(E22:E26)/1000</f>
        <v>14.577179999999998</v>
      </c>
      <c r="F27" s="2"/>
      <c r="G27" s="11"/>
      <c r="H27" s="42" t="s">
        <v>47</v>
      </c>
      <c r="I27" s="5" t="s">
        <v>5</v>
      </c>
      <c r="J27" s="6">
        <f>SUM(J22:J26)/1000</f>
        <v>14.577179999999998</v>
      </c>
    </row>
    <row r="28" spans="2:15" ht="15.75">
      <c r="B28" s="47"/>
      <c r="C28" s="53"/>
      <c r="D28" s="48"/>
      <c r="E28" s="49"/>
      <c r="F28" s="2"/>
      <c r="G28" s="47"/>
      <c r="H28" s="53"/>
      <c r="I28" s="48"/>
      <c r="J28" s="49"/>
    </row>
    <row r="29" spans="2:15" ht="15.75">
      <c r="B29" s="7" t="s">
        <v>52</v>
      </c>
      <c r="C29" s="2"/>
      <c r="D29" s="2"/>
      <c r="E29" s="2"/>
      <c r="F29" s="2"/>
      <c r="G29" s="7" t="s">
        <v>53</v>
      </c>
      <c r="H29" s="2"/>
      <c r="I29" s="2"/>
      <c r="J29" s="2"/>
      <c r="L29" s="73"/>
      <c r="M29" s="59"/>
      <c r="N29" s="59"/>
      <c r="O29" s="59"/>
    </row>
    <row r="30" spans="2:15">
      <c r="B30" s="86" t="s">
        <v>42</v>
      </c>
      <c r="C30" s="87"/>
      <c r="D30" s="87"/>
      <c r="E30" s="87"/>
      <c r="F30" s="2"/>
      <c r="G30" s="86" t="s">
        <v>54</v>
      </c>
      <c r="H30" s="87"/>
      <c r="I30" s="87"/>
      <c r="J30" s="87"/>
      <c r="L30" s="90"/>
      <c r="M30" s="91"/>
      <c r="N30" s="91"/>
      <c r="O30" s="91"/>
    </row>
    <row r="31" spans="2:15">
      <c r="B31" s="30" t="s">
        <v>3</v>
      </c>
      <c r="C31" s="30" t="s">
        <v>4</v>
      </c>
      <c r="D31" s="30" t="s">
        <v>5</v>
      </c>
      <c r="E31" s="30" t="s">
        <v>6</v>
      </c>
      <c r="F31" s="2"/>
      <c r="G31" s="30" t="s">
        <v>3</v>
      </c>
      <c r="H31" s="30" t="s">
        <v>4</v>
      </c>
      <c r="I31" s="30" t="s">
        <v>5</v>
      </c>
      <c r="J31" s="30" t="s">
        <v>6</v>
      </c>
      <c r="L31" s="74"/>
      <c r="M31" s="74"/>
      <c r="N31" s="74"/>
      <c r="O31" s="74"/>
    </row>
    <row r="32" spans="2:15" s="1" customFormat="1">
      <c r="B32" s="4" t="s">
        <v>42</v>
      </c>
      <c r="C32" s="4">
        <v>182.32</v>
      </c>
      <c r="D32" s="4">
        <v>46.53</v>
      </c>
      <c r="E32" s="79">
        <f t="shared" ref="E32:E33" si="4">D32*C32</f>
        <v>8483.3495999999996</v>
      </c>
      <c r="F32" s="2"/>
      <c r="G32" s="4" t="s">
        <v>13</v>
      </c>
      <c r="H32" s="4">
        <v>15</v>
      </c>
      <c r="I32" s="4">
        <v>88.7</v>
      </c>
      <c r="J32" s="79">
        <f t="shared" ref="J32:J33" si="5">I32*H32</f>
        <v>1330.5</v>
      </c>
      <c r="L32" s="74"/>
      <c r="M32" s="74"/>
      <c r="N32" s="74"/>
      <c r="O32" s="74"/>
    </row>
    <row r="33" spans="2:15" s="1" customFormat="1">
      <c r="B33" s="4"/>
      <c r="C33" s="4"/>
      <c r="D33" s="4"/>
      <c r="E33" s="79">
        <f t="shared" si="4"/>
        <v>0</v>
      </c>
      <c r="F33" s="2"/>
      <c r="G33" s="4" t="s">
        <v>55</v>
      </c>
      <c r="H33" s="4">
        <v>1</v>
      </c>
      <c r="I33" s="4">
        <v>426.2</v>
      </c>
      <c r="J33" s="79">
        <f t="shared" si="5"/>
        <v>426.2</v>
      </c>
      <c r="L33" s="74"/>
      <c r="M33" s="74"/>
      <c r="N33" s="74"/>
      <c r="O33" s="74"/>
    </row>
    <row r="34" spans="2:15" ht="15.75">
      <c r="B34" s="70"/>
      <c r="C34" s="71">
        <v>172</v>
      </c>
      <c r="D34" s="72" t="s">
        <v>5</v>
      </c>
      <c r="E34" s="6">
        <f>SUM(E32:E33)/1000</f>
        <v>8.4833496000000004</v>
      </c>
      <c r="F34" s="2"/>
      <c r="G34" s="70"/>
      <c r="H34" s="71">
        <v>200</v>
      </c>
      <c r="I34" s="72" t="s">
        <v>5</v>
      </c>
      <c r="J34" s="6">
        <f>SUM(J32:J33)/1000</f>
        <v>1.7567000000000002</v>
      </c>
      <c r="L34" s="74"/>
      <c r="M34" s="75"/>
      <c r="N34" s="61"/>
      <c r="O34" s="62"/>
    </row>
    <row r="35" spans="2:15">
      <c r="L35">
        <v>35</v>
      </c>
    </row>
    <row r="36" spans="2:15" ht="15.75">
      <c r="B36" s="7" t="s">
        <v>15</v>
      </c>
      <c r="C36" s="2"/>
      <c r="D36" s="2"/>
      <c r="E36" s="2"/>
      <c r="F36" s="2"/>
      <c r="G36" s="7" t="s">
        <v>15</v>
      </c>
      <c r="H36" s="2"/>
      <c r="I36" s="2"/>
      <c r="J36" s="2"/>
    </row>
    <row r="37" spans="2:15">
      <c r="B37" s="87" t="s">
        <v>16</v>
      </c>
      <c r="C37" s="87"/>
      <c r="D37" s="87"/>
      <c r="E37" s="87"/>
      <c r="F37" s="2"/>
      <c r="G37" s="87" t="s">
        <v>16</v>
      </c>
      <c r="H37" s="87"/>
      <c r="I37" s="87"/>
      <c r="J37" s="87"/>
    </row>
    <row r="38" spans="2:15">
      <c r="B38" s="12" t="s">
        <v>3</v>
      </c>
      <c r="C38" s="12" t="s">
        <v>4</v>
      </c>
      <c r="D38" s="12" t="s">
        <v>5</v>
      </c>
      <c r="E38" s="12" t="s">
        <v>6</v>
      </c>
      <c r="F38" s="2"/>
      <c r="G38" s="12" t="s">
        <v>3</v>
      </c>
      <c r="H38" s="12" t="s">
        <v>4</v>
      </c>
      <c r="I38" s="12" t="s">
        <v>5</v>
      </c>
      <c r="J38" s="12" t="s">
        <v>6</v>
      </c>
    </row>
    <row r="39" spans="2:15">
      <c r="B39" s="12" t="s">
        <v>18</v>
      </c>
      <c r="C39" s="13"/>
      <c r="D39" s="13"/>
      <c r="E39" s="13">
        <f>D39*C39</f>
        <v>0</v>
      </c>
      <c r="F39" s="2"/>
      <c r="G39" s="12" t="s">
        <v>18</v>
      </c>
      <c r="H39" s="13">
        <v>60</v>
      </c>
      <c r="I39" s="13">
        <v>86.2</v>
      </c>
      <c r="J39" s="13">
        <f>I39*H39</f>
        <v>5172</v>
      </c>
    </row>
    <row r="40" spans="2:15">
      <c r="B40" s="14"/>
      <c r="C40" s="15"/>
      <c r="D40" s="16" t="s">
        <v>5</v>
      </c>
      <c r="E40" s="16">
        <f>SUM(E39)/1000</f>
        <v>0</v>
      </c>
      <c r="F40" s="2"/>
      <c r="G40" s="14"/>
      <c r="H40" s="15">
        <v>60</v>
      </c>
      <c r="I40" s="16" t="s">
        <v>5</v>
      </c>
      <c r="J40" s="16">
        <f>SUM(J39)/1000</f>
        <v>5.1719999999999997</v>
      </c>
    </row>
    <row r="41" spans="2:15" s="1" customFormat="1">
      <c r="B41" s="63"/>
      <c r="C41" s="64"/>
      <c r="D41" s="65"/>
      <c r="E41" s="65"/>
      <c r="F41" s="2"/>
      <c r="G41" s="63"/>
      <c r="H41" s="64"/>
      <c r="I41" s="65"/>
      <c r="J41" s="65"/>
    </row>
    <row r="42" spans="2:15" s="1" customFormat="1" ht="15.75">
      <c r="B42" s="7" t="s">
        <v>43</v>
      </c>
      <c r="C42" s="2"/>
      <c r="D42" s="2"/>
      <c r="E42" s="2"/>
      <c r="F42" s="2"/>
      <c r="G42" s="7" t="s">
        <v>15</v>
      </c>
      <c r="H42" s="2"/>
      <c r="I42" s="2"/>
      <c r="J42" s="2"/>
    </row>
    <row r="43" spans="2:15" s="1" customFormat="1">
      <c r="B43" s="80"/>
      <c r="C43" s="81"/>
      <c r="D43" s="81"/>
      <c r="E43" s="82"/>
      <c r="F43" s="2"/>
      <c r="G43" s="80"/>
      <c r="H43" s="81"/>
      <c r="I43" s="81"/>
      <c r="J43" s="82"/>
    </row>
    <row r="44" spans="2:15" s="1" customFormat="1">
      <c r="B44" s="12" t="s">
        <v>3</v>
      </c>
      <c r="C44" s="12" t="s">
        <v>4</v>
      </c>
      <c r="D44" s="12" t="s">
        <v>5</v>
      </c>
      <c r="E44" s="12" t="s">
        <v>6</v>
      </c>
      <c r="F44" s="2"/>
      <c r="G44" s="12" t="s">
        <v>3</v>
      </c>
      <c r="H44" s="12" t="s">
        <v>4</v>
      </c>
      <c r="I44" s="12" t="s">
        <v>5</v>
      </c>
      <c r="J44" s="12" t="s">
        <v>6</v>
      </c>
    </row>
    <row r="45" spans="2:15" s="1" customFormat="1">
      <c r="B45" s="12"/>
      <c r="C45" s="13"/>
      <c r="D45" s="13"/>
      <c r="E45" s="13">
        <f>D45*C45</f>
        <v>0</v>
      </c>
      <c r="F45" s="2"/>
      <c r="G45" s="12"/>
      <c r="H45" s="13"/>
      <c r="I45" s="13"/>
      <c r="J45" s="13">
        <f>I45*H45</f>
        <v>0</v>
      </c>
    </row>
    <row r="46" spans="2:15" s="1" customFormat="1">
      <c r="B46" s="14"/>
      <c r="C46" s="45"/>
      <c r="D46" s="16" t="s">
        <v>5</v>
      </c>
      <c r="E46" s="16">
        <f>SUM(E45)/1000</f>
        <v>0</v>
      </c>
      <c r="F46" s="2"/>
      <c r="G46" s="14"/>
      <c r="H46" s="45"/>
      <c r="I46" s="16" t="s">
        <v>5</v>
      </c>
      <c r="J46" s="16">
        <f>SUM(J45)/1000</f>
        <v>0</v>
      </c>
    </row>
    <row r="47" spans="2:15" s="1" customFormat="1">
      <c r="B47" s="63"/>
      <c r="C47" s="64"/>
      <c r="D47" s="65"/>
      <c r="E47" s="65"/>
      <c r="F47" s="2"/>
      <c r="G47" s="63"/>
      <c r="H47" s="64"/>
      <c r="I47" s="65"/>
      <c r="J47" s="65"/>
    </row>
    <row r="48" spans="2:15">
      <c r="B48" s="17" t="s">
        <v>19</v>
      </c>
      <c r="C48" s="17"/>
      <c r="D48" s="17"/>
      <c r="E48" s="18">
        <f>E40+E34+E27+E17+E9+E46</f>
        <v>35.010599599999999</v>
      </c>
      <c r="F48" s="2"/>
      <c r="G48" s="2"/>
      <c r="H48" s="2"/>
      <c r="I48" s="2"/>
      <c r="J48" s="18">
        <f>J40+J34+J27+J17+J9+J46</f>
        <v>41.01587</v>
      </c>
    </row>
    <row r="49" spans="2:10">
      <c r="B49" s="17"/>
      <c r="C49" s="17"/>
      <c r="D49" s="17"/>
      <c r="E49" s="18"/>
      <c r="F49" s="2"/>
      <c r="G49" s="2"/>
      <c r="H49" s="2"/>
      <c r="I49" s="2"/>
      <c r="J49" s="18"/>
    </row>
    <row r="50" spans="2:10" ht="15.75">
      <c r="B50" s="7" t="s">
        <v>15</v>
      </c>
      <c r="C50" s="2"/>
      <c r="D50" s="2"/>
      <c r="E50" s="2"/>
      <c r="F50" s="2"/>
      <c r="G50" s="7" t="s">
        <v>15</v>
      </c>
      <c r="H50" s="2"/>
      <c r="I50" s="2"/>
      <c r="J50" s="2"/>
    </row>
    <row r="51" spans="2:10">
      <c r="B51" s="80" t="s">
        <v>48</v>
      </c>
      <c r="C51" s="81"/>
      <c r="D51" s="81"/>
      <c r="E51" s="82"/>
      <c r="F51" s="2"/>
      <c r="G51" s="80" t="s">
        <v>48</v>
      </c>
      <c r="H51" s="81"/>
      <c r="I51" s="81"/>
      <c r="J51" s="82"/>
    </row>
    <row r="52" spans="2:10">
      <c r="B52" s="12" t="s">
        <v>3</v>
      </c>
      <c r="C52" s="12" t="s">
        <v>4</v>
      </c>
      <c r="D52" s="12" t="s">
        <v>5</v>
      </c>
      <c r="E52" s="12" t="s">
        <v>6</v>
      </c>
      <c r="F52" s="2"/>
      <c r="G52" s="12" t="s">
        <v>3</v>
      </c>
      <c r="H52" s="12" t="s">
        <v>4</v>
      </c>
      <c r="I52" s="12" t="s">
        <v>5</v>
      </c>
      <c r="J52" s="12" t="s">
        <v>6</v>
      </c>
    </row>
    <row r="53" spans="2:10" s="1" customFormat="1">
      <c r="B53" s="12" t="s">
        <v>27</v>
      </c>
      <c r="C53" s="12">
        <v>108.8</v>
      </c>
      <c r="D53" s="12">
        <v>35.700000000000003</v>
      </c>
      <c r="E53" s="12">
        <f t="shared" ref="E53" si="6">D53*C53</f>
        <v>3884.1600000000003</v>
      </c>
      <c r="F53" s="2"/>
      <c r="G53" s="12" t="s">
        <v>27</v>
      </c>
      <c r="H53" s="12">
        <v>136</v>
      </c>
      <c r="I53" s="12">
        <v>35.700000000000003</v>
      </c>
      <c r="J53" s="12">
        <f t="shared" ref="J53" si="7">I53*H53</f>
        <v>4855.2000000000007</v>
      </c>
    </row>
    <row r="54" spans="2:10">
      <c r="B54" s="14"/>
      <c r="C54" s="15">
        <v>80</v>
      </c>
      <c r="D54" s="16" t="s">
        <v>5</v>
      </c>
      <c r="E54" s="16">
        <f>SUM(E53:E53)/1000</f>
        <v>3.8841600000000005</v>
      </c>
      <c r="F54" s="2"/>
      <c r="G54" s="14"/>
      <c r="H54" s="15">
        <v>100</v>
      </c>
      <c r="I54" s="16" t="s">
        <v>5</v>
      </c>
      <c r="J54" s="16">
        <f>SUM(J53:J53)/1000</f>
        <v>4.8552000000000008</v>
      </c>
    </row>
    <row r="55" spans="2:10" s="1" customFormat="1">
      <c r="B55" s="63"/>
      <c r="C55" s="64"/>
      <c r="D55" s="65"/>
      <c r="E55" s="65"/>
      <c r="F55" s="2"/>
      <c r="G55" s="63"/>
      <c r="H55" s="64"/>
      <c r="I55" s="65"/>
      <c r="J55" s="65"/>
    </row>
    <row r="56" spans="2:10">
      <c r="B56" s="7" t="s">
        <v>21</v>
      </c>
      <c r="C56" s="2"/>
      <c r="D56" s="2"/>
      <c r="E56" s="2"/>
      <c r="F56" s="2"/>
      <c r="G56" s="7" t="s">
        <v>21</v>
      </c>
      <c r="H56" s="2"/>
      <c r="I56" s="2"/>
      <c r="J56" s="2"/>
    </row>
    <row r="57" spans="2:10">
      <c r="B57" s="92" t="s">
        <v>56</v>
      </c>
      <c r="C57" s="93"/>
      <c r="D57" s="93"/>
      <c r="E57" s="94"/>
      <c r="F57" s="2"/>
      <c r="G57" s="92" t="s">
        <v>49</v>
      </c>
      <c r="H57" s="93"/>
      <c r="I57" s="93"/>
      <c r="J57" s="94"/>
    </row>
    <row r="58" spans="2:10">
      <c r="B58" s="8" t="s">
        <v>3</v>
      </c>
      <c r="C58" s="8" t="s">
        <v>4</v>
      </c>
      <c r="D58" s="8" t="s">
        <v>5</v>
      </c>
      <c r="E58" s="8" t="s">
        <v>6</v>
      </c>
      <c r="F58" s="2"/>
      <c r="G58" s="8" t="s">
        <v>3</v>
      </c>
      <c r="H58" s="8" t="s">
        <v>4</v>
      </c>
      <c r="I58" s="8" t="s">
        <v>5</v>
      </c>
      <c r="J58" s="8" t="s">
        <v>6</v>
      </c>
    </row>
    <row r="59" spans="2:10">
      <c r="B59" s="9" t="s">
        <v>22</v>
      </c>
      <c r="C59" s="34">
        <v>5.48</v>
      </c>
      <c r="D59" s="35">
        <v>478</v>
      </c>
      <c r="E59" s="36">
        <f>D59*C59</f>
        <v>2619.44</v>
      </c>
      <c r="F59" s="2"/>
      <c r="G59" s="9" t="s">
        <v>22</v>
      </c>
      <c r="H59" s="34">
        <v>6.85</v>
      </c>
      <c r="I59" s="35">
        <v>478</v>
      </c>
      <c r="J59" s="36">
        <f>I59*H59</f>
        <v>3274.2999999999997</v>
      </c>
    </row>
    <row r="60" spans="2:10">
      <c r="B60" s="9" t="s">
        <v>57</v>
      </c>
      <c r="C60" s="34">
        <v>8.3000000000000007</v>
      </c>
      <c r="D60" s="35">
        <v>176.13</v>
      </c>
      <c r="E60" s="36">
        <f t="shared" ref="E60" si="8">D60*C60</f>
        <v>1461.8790000000001</v>
      </c>
      <c r="F60" s="2"/>
      <c r="G60" s="9" t="s">
        <v>51</v>
      </c>
      <c r="H60" s="34">
        <v>37.5</v>
      </c>
      <c r="I60" s="35">
        <v>176.13</v>
      </c>
      <c r="J60" s="36">
        <f t="shared" ref="J60" si="9">I60*H60</f>
        <v>6604.875</v>
      </c>
    </row>
    <row r="61" spans="2:10">
      <c r="B61" s="9" t="s">
        <v>23</v>
      </c>
      <c r="C61" s="34">
        <v>26.4</v>
      </c>
      <c r="D61" s="31">
        <v>32.299999999999997</v>
      </c>
      <c r="E61" s="36">
        <f t="shared" ref="E61:E67" si="10">D61*C61</f>
        <v>852.71999999999991</v>
      </c>
      <c r="F61" s="2"/>
      <c r="G61" s="9" t="s">
        <v>23</v>
      </c>
      <c r="H61" s="35">
        <v>33</v>
      </c>
      <c r="I61" s="31">
        <v>32.299999999999997</v>
      </c>
      <c r="J61" s="36">
        <f t="shared" ref="J61:J67" si="11">I61*H61</f>
        <v>1065.8999999999999</v>
      </c>
    </row>
    <row r="62" spans="2:10">
      <c r="B62" s="9" t="s">
        <v>24</v>
      </c>
      <c r="C62" s="34">
        <v>20</v>
      </c>
      <c r="D62" s="31">
        <v>51.5</v>
      </c>
      <c r="E62" s="36">
        <f t="shared" si="10"/>
        <v>1030</v>
      </c>
      <c r="F62" s="2"/>
      <c r="G62" s="9" t="s">
        <v>24</v>
      </c>
      <c r="H62" s="35">
        <v>25</v>
      </c>
      <c r="I62" s="31">
        <v>51.5</v>
      </c>
      <c r="J62" s="36">
        <f t="shared" si="11"/>
        <v>1287.5</v>
      </c>
    </row>
    <row r="63" spans="2:10">
      <c r="B63" s="9" t="s">
        <v>25</v>
      </c>
      <c r="C63" s="34">
        <v>9.6</v>
      </c>
      <c r="D63" s="31">
        <v>24.4</v>
      </c>
      <c r="E63" s="36">
        <f t="shared" si="10"/>
        <v>234.23999999999998</v>
      </c>
      <c r="F63" s="2"/>
      <c r="G63" s="9" t="s">
        <v>25</v>
      </c>
      <c r="H63" s="35">
        <v>12</v>
      </c>
      <c r="I63" s="31">
        <v>24.4</v>
      </c>
      <c r="J63" s="36">
        <f t="shared" si="11"/>
        <v>292.79999999999995</v>
      </c>
    </row>
    <row r="64" spans="2:10">
      <c r="B64" s="9" t="s">
        <v>26</v>
      </c>
      <c r="C64" s="34">
        <v>10.6</v>
      </c>
      <c r="D64" s="31">
        <v>35.9</v>
      </c>
      <c r="E64" s="36">
        <f t="shared" si="10"/>
        <v>380.53999999999996</v>
      </c>
      <c r="F64" s="2"/>
      <c r="G64" s="9" t="s">
        <v>26</v>
      </c>
      <c r="H64" s="35">
        <v>13.3</v>
      </c>
      <c r="I64" s="31">
        <v>35.9</v>
      </c>
      <c r="J64" s="36">
        <f t="shared" si="11"/>
        <v>477.47</v>
      </c>
    </row>
    <row r="65" spans="2:10">
      <c r="B65" s="9" t="s">
        <v>27</v>
      </c>
      <c r="C65" s="34">
        <v>42.4</v>
      </c>
      <c r="D65" s="37">
        <v>35.700000000000003</v>
      </c>
      <c r="E65" s="36">
        <f t="shared" si="10"/>
        <v>1513.68</v>
      </c>
      <c r="F65" s="2"/>
      <c r="G65" s="9" t="s">
        <v>27</v>
      </c>
      <c r="H65" s="35">
        <v>53</v>
      </c>
      <c r="I65" s="37">
        <v>35.700000000000003</v>
      </c>
      <c r="J65" s="36">
        <f t="shared" si="11"/>
        <v>1892.1000000000001</v>
      </c>
    </row>
    <row r="66" spans="2:10">
      <c r="B66" s="38" t="s">
        <v>28</v>
      </c>
      <c r="C66" s="34">
        <v>3.6</v>
      </c>
      <c r="D66" s="31">
        <v>111.7</v>
      </c>
      <c r="E66" s="36">
        <f t="shared" si="10"/>
        <v>402.12</v>
      </c>
      <c r="F66" s="2"/>
      <c r="G66" s="9" t="s">
        <v>28</v>
      </c>
      <c r="H66" s="35">
        <v>4.5</v>
      </c>
      <c r="I66" s="31">
        <v>111.7</v>
      </c>
      <c r="J66" s="36">
        <f t="shared" si="11"/>
        <v>502.65000000000003</v>
      </c>
    </row>
    <row r="67" spans="2:10">
      <c r="B67" s="38" t="s">
        <v>14</v>
      </c>
      <c r="C67" s="34">
        <v>2</v>
      </c>
      <c r="D67" s="39">
        <v>14.98</v>
      </c>
      <c r="E67" s="36">
        <f t="shared" si="10"/>
        <v>29.96</v>
      </c>
      <c r="F67" s="2"/>
      <c r="G67" s="9" t="s">
        <v>14</v>
      </c>
      <c r="H67" s="35">
        <v>2.5</v>
      </c>
      <c r="I67" s="39">
        <v>14.98</v>
      </c>
      <c r="J67" s="36">
        <f t="shared" si="11"/>
        <v>37.450000000000003</v>
      </c>
    </row>
    <row r="68" spans="2:10" ht="15.75">
      <c r="B68" s="3"/>
      <c r="C68" s="46" t="s">
        <v>58</v>
      </c>
      <c r="D68" s="5" t="s">
        <v>5</v>
      </c>
      <c r="E68" s="40">
        <f>SUM(E59:E67)/1000</f>
        <v>8.5245789999999992</v>
      </c>
      <c r="F68" s="2"/>
      <c r="G68" s="41"/>
      <c r="H68" s="46" t="s">
        <v>50</v>
      </c>
      <c r="I68" s="5" t="s">
        <v>5</v>
      </c>
      <c r="J68" s="40">
        <f>SUM(J59:J67)/1000</f>
        <v>15.435044999999999</v>
      </c>
    </row>
    <row r="69" spans="2:10">
      <c r="B69" s="2"/>
      <c r="C69" s="2"/>
      <c r="D69" s="2"/>
      <c r="E69" s="2"/>
      <c r="F69" s="2"/>
      <c r="G69" s="1"/>
      <c r="H69" s="1"/>
      <c r="I69" s="1"/>
      <c r="J69" s="1"/>
    </row>
    <row r="70" spans="2:10">
      <c r="B70" s="7" t="s">
        <v>60</v>
      </c>
      <c r="C70" s="43"/>
      <c r="D70" s="43"/>
      <c r="E70" s="43"/>
      <c r="F70" s="1"/>
      <c r="G70" s="7" t="s">
        <v>60</v>
      </c>
      <c r="H70" s="43"/>
      <c r="I70" s="43"/>
      <c r="J70" s="43"/>
    </row>
    <row r="71" spans="2:10">
      <c r="B71" s="80" t="s">
        <v>59</v>
      </c>
      <c r="C71" s="81"/>
      <c r="D71" s="81"/>
      <c r="E71" s="82"/>
      <c r="F71" s="2"/>
      <c r="G71" s="80" t="s">
        <v>59</v>
      </c>
      <c r="H71" s="81"/>
      <c r="I71" s="81"/>
      <c r="J71" s="82"/>
    </row>
    <row r="72" spans="2:10">
      <c r="B72" s="8" t="s">
        <v>3</v>
      </c>
      <c r="C72" s="8" t="s">
        <v>4</v>
      </c>
      <c r="D72" s="8" t="s">
        <v>5</v>
      </c>
      <c r="E72" s="8" t="s">
        <v>6</v>
      </c>
      <c r="F72" s="2"/>
      <c r="G72" s="8" t="s">
        <v>3</v>
      </c>
      <c r="H72" s="8" t="s">
        <v>4</v>
      </c>
      <c r="I72" s="8" t="s">
        <v>5</v>
      </c>
      <c r="J72" s="8" t="s">
        <v>6</v>
      </c>
    </row>
    <row r="73" spans="2:10" s="1" customFormat="1">
      <c r="B73" s="8" t="s">
        <v>65</v>
      </c>
      <c r="C73" s="8">
        <v>79</v>
      </c>
      <c r="D73" s="44">
        <v>638</v>
      </c>
      <c r="E73" s="44">
        <f t="shared" ref="E73:E81" si="12">D73*C73</f>
        <v>50402</v>
      </c>
      <c r="F73" s="2"/>
      <c r="G73" s="8" t="s">
        <v>65</v>
      </c>
      <c r="H73" s="8">
        <v>79</v>
      </c>
      <c r="I73" s="44">
        <v>638</v>
      </c>
      <c r="J73" s="44">
        <f t="shared" ref="J73:J75" si="13">I73*H73</f>
        <v>50402</v>
      </c>
    </row>
    <row r="74" spans="2:10" s="1" customFormat="1">
      <c r="B74" s="8" t="s">
        <v>7</v>
      </c>
      <c r="C74" s="8">
        <v>4</v>
      </c>
      <c r="D74" s="44">
        <v>478</v>
      </c>
      <c r="E74" s="44">
        <f t="shared" si="12"/>
        <v>1912</v>
      </c>
      <c r="F74" s="2"/>
      <c r="G74" s="8" t="s">
        <v>7</v>
      </c>
      <c r="H74" s="8">
        <v>4</v>
      </c>
      <c r="I74" s="44">
        <v>478</v>
      </c>
      <c r="J74" s="44">
        <f t="shared" si="13"/>
        <v>1912</v>
      </c>
    </row>
    <row r="75" spans="2:10">
      <c r="B75" s="8" t="s">
        <v>20</v>
      </c>
      <c r="C75" s="34">
        <v>4</v>
      </c>
      <c r="D75" s="31">
        <v>134.91</v>
      </c>
      <c r="E75" s="44">
        <f t="shared" si="12"/>
        <v>539.64</v>
      </c>
      <c r="F75" s="2"/>
      <c r="G75" s="8" t="s">
        <v>20</v>
      </c>
      <c r="H75" s="34">
        <v>4</v>
      </c>
      <c r="I75" s="31">
        <v>134.91</v>
      </c>
      <c r="J75" s="44">
        <f t="shared" si="13"/>
        <v>539.64</v>
      </c>
    </row>
    <row r="76" spans="2:10" s="1" customFormat="1">
      <c r="B76" s="4" t="s">
        <v>66</v>
      </c>
      <c r="C76" s="76">
        <v>2</v>
      </c>
      <c r="D76" s="30">
        <v>26.9</v>
      </c>
      <c r="E76" s="44">
        <f t="shared" si="12"/>
        <v>53.8</v>
      </c>
      <c r="F76" s="2"/>
      <c r="G76" s="4" t="s">
        <v>66</v>
      </c>
      <c r="H76" s="76">
        <v>2</v>
      </c>
      <c r="I76" s="30">
        <v>26.9</v>
      </c>
      <c r="J76" s="78">
        <f t="shared" ref="J76:J81" si="14">I76*H76</f>
        <v>53.8</v>
      </c>
    </row>
    <row r="77" spans="2:10" s="1" customFormat="1">
      <c r="B77" s="4" t="s">
        <v>35</v>
      </c>
      <c r="C77" s="76">
        <v>160</v>
      </c>
      <c r="D77" s="30">
        <v>32.299999999999997</v>
      </c>
      <c r="E77" s="44">
        <f t="shared" si="12"/>
        <v>5168</v>
      </c>
      <c r="F77" s="2"/>
      <c r="G77" s="4" t="s">
        <v>35</v>
      </c>
      <c r="H77" s="76">
        <v>160</v>
      </c>
      <c r="I77" s="30">
        <v>32.299999999999997</v>
      </c>
      <c r="J77" s="78">
        <f t="shared" si="14"/>
        <v>5168</v>
      </c>
    </row>
    <row r="78" spans="2:10" s="1" customFormat="1">
      <c r="B78" s="4" t="s">
        <v>25</v>
      </c>
      <c r="C78" s="76">
        <v>14</v>
      </c>
      <c r="D78" s="30">
        <v>24.4</v>
      </c>
      <c r="E78" s="44">
        <f t="shared" si="12"/>
        <v>341.59999999999997</v>
      </c>
      <c r="F78" s="2"/>
      <c r="G78" s="4" t="s">
        <v>25</v>
      </c>
      <c r="H78" s="76">
        <v>14</v>
      </c>
      <c r="I78" s="30">
        <v>24.4</v>
      </c>
      <c r="J78" s="78">
        <f t="shared" si="14"/>
        <v>341.59999999999997</v>
      </c>
    </row>
    <row r="79" spans="2:10" s="1" customFormat="1">
      <c r="B79" s="4" t="s">
        <v>67</v>
      </c>
      <c r="C79" s="76">
        <v>33</v>
      </c>
      <c r="D79" s="30">
        <v>59.2</v>
      </c>
      <c r="E79" s="44">
        <f t="shared" si="12"/>
        <v>1953.6000000000001</v>
      </c>
      <c r="F79" s="2"/>
      <c r="G79" s="4" t="s">
        <v>67</v>
      </c>
      <c r="H79" s="76">
        <v>33</v>
      </c>
      <c r="I79" s="30">
        <v>59.2</v>
      </c>
      <c r="J79" s="78">
        <f t="shared" si="14"/>
        <v>1953.6000000000001</v>
      </c>
    </row>
    <row r="80" spans="2:10" s="1" customFormat="1">
      <c r="B80" s="4" t="s">
        <v>14</v>
      </c>
      <c r="C80" s="76">
        <v>2</v>
      </c>
      <c r="D80" s="30">
        <v>14.98</v>
      </c>
      <c r="E80" s="44">
        <f t="shared" si="12"/>
        <v>29.96</v>
      </c>
      <c r="F80" s="2"/>
      <c r="G80" s="4" t="s">
        <v>14</v>
      </c>
      <c r="H80" s="76">
        <v>2</v>
      </c>
      <c r="I80" s="30">
        <v>14.98</v>
      </c>
      <c r="J80" s="78">
        <f t="shared" si="14"/>
        <v>29.96</v>
      </c>
    </row>
    <row r="81" spans="2:10" s="1" customFormat="1">
      <c r="B81" s="4" t="s">
        <v>68</v>
      </c>
      <c r="C81" s="76">
        <v>4.2</v>
      </c>
      <c r="D81" s="30">
        <v>111.7</v>
      </c>
      <c r="E81" s="44">
        <f t="shared" si="12"/>
        <v>469.14000000000004</v>
      </c>
      <c r="F81" s="2"/>
      <c r="G81" s="4" t="s">
        <v>68</v>
      </c>
      <c r="H81" s="76">
        <v>4.2</v>
      </c>
      <c r="I81" s="30">
        <v>111.7</v>
      </c>
      <c r="J81" s="78">
        <f t="shared" si="14"/>
        <v>469.14000000000004</v>
      </c>
    </row>
    <row r="82" spans="2:10" s="1" customFormat="1" ht="15.75">
      <c r="B82" s="4"/>
      <c r="C82" s="3" t="s">
        <v>61</v>
      </c>
      <c r="D82" s="5" t="s">
        <v>5</v>
      </c>
      <c r="E82" s="6">
        <f>SUM(E73:E81)/1000</f>
        <v>60.86974</v>
      </c>
      <c r="F82" s="2"/>
      <c r="G82" s="4"/>
      <c r="H82" s="3" t="s">
        <v>61</v>
      </c>
      <c r="I82" s="5" t="s">
        <v>5</v>
      </c>
      <c r="J82" s="6">
        <f>SUM(J73:J81)/1000</f>
        <v>60.86974</v>
      </c>
    </row>
    <row r="83" spans="2:10" s="1" customFormat="1" ht="15.75">
      <c r="B83" s="47"/>
      <c r="C83" s="51"/>
      <c r="D83" s="48"/>
      <c r="E83" s="49"/>
      <c r="F83" s="2"/>
      <c r="G83" s="47"/>
      <c r="H83" s="51"/>
      <c r="I83" s="48"/>
      <c r="J83" s="49"/>
    </row>
    <row r="84" spans="2:10">
      <c r="B84" s="7" t="s">
        <v>46</v>
      </c>
      <c r="C84" s="2"/>
      <c r="D84" s="2"/>
      <c r="E84" s="2"/>
      <c r="F84" s="1"/>
      <c r="G84" s="7" t="s">
        <v>46</v>
      </c>
      <c r="H84" s="2"/>
      <c r="I84" s="2"/>
      <c r="J84" s="2"/>
    </row>
    <row r="85" spans="2:10">
      <c r="B85" s="88" t="s">
        <v>45</v>
      </c>
      <c r="C85" s="89"/>
      <c r="D85" s="89"/>
      <c r="E85" s="89"/>
      <c r="F85" s="2"/>
      <c r="G85" s="88" t="s">
        <v>45</v>
      </c>
      <c r="H85" s="89"/>
      <c r="I85" s="89"/>
      <c r="J85" s="89"/>
    </row>
    <row r="86" spans="2:10">
      <c r="B86" s="30" t="s">
        <v>3</v>
      </c>
      <c r="C86" s="30" t="s">
        <v>4</v>
      </c>
      <c r="D86" s="30" t="s">
        <v>5</v>
      </c>
      <c r="E86" s="30" t="s">
        <v>6</v>
      </c>
      <c r="F86" s="2"/>
      <c r="G86" s="30" t="s">
        <v>3</v>
      </c>
      <c r="H86" s="30" t="s">
        <v>4</v>
      </c>
      <c r="I86" s="30" t="s">
        <v>5</v>
      </c>
      <c r="J86" s="30" t="s">
        <v>6</v>
      </c>
    </row>
    <row r="87" spans="2:10" s="1" customFormat="1">
      <c r="B87" s="4" t="s">
        <v>45</v>
      </c>
      <c r="C87" s="76">
        <v>188.5</v>
      </c>
      <c r="D87" s="30">
        <v>49.1</v>
      </c>
      <c r="E87" s="78">
        <f>D87*C87</f>
        <v>9255.35</v>
      </c>
      <c r="F87" s="2"/>
      <c r="G87" s="4" t="s">
        <v>45</v>
      </c>
      <c r="H87" s="76">
        <v>188.6</v>
      </c>
      <c r="I87" s="30">
        <v>49.1</v>
      </c>
      <c r="J87" s="78">
        <f>I87*H87</f>
        <v>9260.26</v>
      </c>
    </row>
    <row r="88" spans="2:10" ht="15.75">
      <c r="B88" s="4"/>
      <c r="C88" s="3">
        <v>188.5</v>
      </c>
      <c r="D88" s="5" t="s">
        <v>5</v>
      </c>
      <c r="E88" s="6">
        <f>SUM(E87:E87)/1000</f>
        <v>9.25535</v>
      </c>
      <c r="F88" s="2"/>
      <c r="G88" s="4"/>
      <c r="H88" s="3">
        <v>188.6</v>
      </c>
      <c r="I88" s="5" t="s">
        <v>5</v>
      </c>
      <c r="J88" s="6">
        <f>SUM(J87:J87)/1000</f>
        <v>9.2602600000000006</v>
      </c>
    </row>
    <row r="89" spans="2:10">
      <c r="B89" s="2"/>
      <c r="C89" s="2"/>
      <c r="D89" s="2"/>
      <c r="E89" s="2"/>
      <c r="F89" s="2"/>
      <c r="G89" s="2"/>
      <c r="H89" s="2"/>
      <c r="I89" s="2"/>
      <c r="J89" s="2"/>
    </row>
    <row r="90" spans="2:10" ht="15.75">
      <c r="B90" s="7" t="s">
        <v>15</v>
      </c>
      <c r="C90" s="2"/>
      <c r="D90" s="2"/>
      <c r="E90" s="2"/>
      <c r="F90" s="2"/>
      <c r="G90" s="7" t="s">
        <v>15</v>
      </c>
      <c r="H90" s="2"/>
      <c r="I90" s="2"/>
      <c r="J90" s="2"/>
    </row>
    <row r="91" spans="2:10">
      <c r="B91" s="86" t="s">
        <v>29</v>
      </c>
      <c r="C91" s="87"/>
      <c r="D91" s="87"/>
      <c r="E91" s="87"/>
      <c r="F91" s="2"/>
      <c r="G91" s="86" t="s">
        <v>29</v>
      </c>
      <c r="H91" s="87"/>
      <c r="I91" s="87"/>
      <c r="J91" s="87"/>
    </row>
    <row r="92" spans="2:10">
      <c r="B92" s="12" t="s">
        <v>3</v>
      </c>
      <c r="C92" s="12" t="s">
        <v>4</v>
      </c>
      <c r="D92" s="12" t="s">
        <v>5</v>
      </c>
      <c r="E92" s="12" t="s">
        <v>6</v>
      </c>
      <c r="F92" s="2"/>
      <c r="G92" s="12" t="s">
        <v>3</v>
      </c>
      <c r="H92" s="12" t="s">
        <v>4</v>
      </c>
      <c r="I92" s="12" t="s">
        <v>5</v>
      </c>
      <c r="J92" s="12" t="s">
        <v>6</v>
      </c>
    </row>
    <row r="93" spans="2:10">
      <c r="B93" s="20" t="s">
        <v>29</v>
      </c>
      <c r="C93" s="21">
        <v>50</v>
      </c>
      <c r="D93" s="21">
        <v>49.1</v>
      </c>
      <c r="E93" s="21">
        <f>D93*C93</f>
        <v>2455</v>
      </c>
      <c r="F93" s="2"/>
      <c r="G93" s="20" t="s">
        <v>29</v>
      </c>
      <c r="H93" s="21">
        <v>67</v>
      </c>
      <c r="I93" s="21">
        <v>49.1</v>
      </c>
      <c r="J93" s="21">
        <f>I93*H93</f>
        <v>3289.7000000000003</v>
      </c>
    </row>
    <row r="94" spans="2:10" ht="15.75">
      <c r="B94" s="22"/>
      <c r="C94" s="77">
        <v>50</v>
      </c>
      <c r="D94" s="24" t="s">
        <v>5</v>
      </c>
      <c r="E94" s="25">
        <f>SUM(E93)/1000</f>
        <v>2.4550000000000001</v>
      </c>
      <c r="F94" s="2"/>
      <c r="G94" s="22"/>
      <c r="H94" s="23" t="s">
        <v>62</v>
      </c>
      <c r="I94" s="24" t="s">
        <v>5</v>
      </c>
      <c r="J94" s="25">
        <f>SUM(J93)/1000</f>
        <v>3.2897000000000003</v>
      </c>
    </row>
    <row r="95" spans="2:10" ht="15.75">
      <c r="B95" s="26"/>
      <c r="C95" s="27"/>
      <c r="D95" s="28"/>
      <c r="E95" s="29"/>
      <c r="F95" s="2"/>
      <c r="G95" s="26"/>
      <c r="H95" s="27"/>
      <c r="I95" s="28"/>
      <c r="J95" s="29"/>
    </row>
    <row r="96" spans="2:10" ht="15.75">
      <c r="B96" s="7" t="s">
        <v>15</v>
      </c>
      <c r="C96" s="2"/>
      <c r="D96" s="2"/>
      <c r="E96" s="2"/>
      <c r="F96" s="2"/>
      <c r="G96" s="7" t="s">
        <v>15</v>
      </c>
      <c r="H96" s="2"/>
      <c r="I96" s="2"/>
      <c r="J96" s="2"/>
    </row>
    <row r="97" spans="2:10">
      <c r="B97" s="80" t="s">
        <v>16</v>
      </c>
      <c r="C97" s="81"/>
      <c r="D97" s="81"/>
      <c r="E97" s="82"/>
      <c r="F97" s="2"/>
      <c r="G97" s="87" t="s">
        <v>16</v>
      </c>
      <c r="H97" s="87"/>
      <c r="I97" s="87"/>
      <c r="J97" s="87"/>
    </row>
    <row r="98" spans="2:10">
      <c r="B98" s="12" t="s">
        <v>3</v>
      </c>
      <c r="C98" s="12" t="s">
        <v>4</v>
      </c>
      <c r="D98" s="12" t="s">
        <v>5</v>
      </c>
      <c r="E98" s="12" t="s">
        <v>6</v>
      </c>
      <c r="F98" s="2"/>
      <c r="G98" s="12" t="s">
        <v>3</v>
      </c>
      <c r="H98" s="12" t="s">
        <v>4</v>
      </c>
      <c r="I98" s="12" t="s">
        <v>5</v>
      </c>
      <c r="J98" s="12" t="s">
        <v>6</v>
      </c>
    </row>
    <row r="99" spans="2:10">
      <c r="B99" s="12" t="s">
        <v>17</v>
      </c>
      <c r="C99" s="13">
        <v>40</v>
      </c>
      <c r="D99" s="13">
        <v>86.2</v>
      </c>
      <c r="E99" s="13">
        <f>D99*C99</f>
        <v>3448</v>
      </c>
      <c r="F99" s="2"/>
      <c r="G99" s="12" t="s">
        <v>18</v>
      </c>
      <c r="H99" s="13">
        <v>59.5</v>
      </c>
      <c r="I99" s="13">
        <v>86.2</v>
      </c>
      <c r="J99" s="13">
        <f>I99*H99</f>
        <v>5128.9000000000005</v>
      </c>
    </row>
    <row r="100" spans="2:10">
      <c r="B100" s="14"/>
      <c r="C100" s="13">
        <v>40</v>
      </c>
      <c r="D100" s="16" t="s">
        <v>5</v>
      </c>
      <c r="E100" s="16">
        <f>SUM(E99)/1000</f>
        <v>3.448</v>
      </c>
      <c r="F100" s="2"/>
      <c r="G100" s="14"/>
      <c r="H100" s="45">
        <v>59.5</v>
      </c>
      <c r="I100" s="16" t="s">
        <v>5</v>
      </c>
      <c r="J100" s="16">
        <f>SUM(J99)/1000</f>
        <v>5.1289000000000007</v>
      </c>
    </row>
    <row r="101" spans="2:10" ht="15.75">
      <c r="B101" s="26"/>
      <c r="C101" s="27"/>
      <c r="D101" s="28"/>
      <c r="E101" s="29"/>
      <c r="F101" s="2"/>
      <c r="G101" s="26"/>
      <c r="H101" s="27"/>
      <c r="I101" s="28"/>
      <c r="J101" s="29"/>
    </row>
    <row r="102" spans="2:10" s="1" customFormat="1" ht="15.75">
      <c r="B102" s="7" t="s">
        <v>43</v>
      </c>
      <c r="C102" s="2"/>
      <c r="D102" s="2"/>
      <c r="E102" s="2"/>
      <c r="F102" s="2"/>
      <c r="G102" s="7" t="s">
        <v>43</v>
      </c>
      <c r="H102" s="2"/>
      <c r="I102" s="2"/>
      <c r="J102" s="2"/>
    </row>
    <row r="103" spans="2:10" s="1" customFormat="1">
      <c r="B103" s="83" t="s">
        <v>44</v>
      </c>
      <c r="C103" s="84"/>
      <c r="D103" s="84"/>
      <c r="E103" s="85"/>
      <c r="F103" s="2"/>
      <c r="G103" s="83" t="s">
        <v>44</v>
      </c>
      <c r="H103" s="84"/>
      <c r="I103" s="84"/>
      <c r="J103" s="85"/>
    </row>
    <row r="104" spans="2:10" s="1" customFormat="1">
      <c r="B104" s="19" t="s">
        <v>3</v>
      </c>
      <c r="C104" s="19" t="s">
        <v>4</v>
      </c>
      <c r="D104" s="19" t="s">
        <v>5</v>
      </c>
      <c r="E104" s="19" t="s">
        <v>6</v>
      </c>
      <c r="F104" s="2"/>
      <c r="G104" s="19" t="s">
        <v>3</v>
      </c>
      <c r="H104" s="19" t="s">
        <v>4</v>
      </c>
      <c r="I104" s="19" t="s">
        <v>5</v>
      </c>
      <c r="J104" s="19" t="s">
        <v>6</v>
      </c>
    </row>
    <row r="105" spans="2:10" s="1" customFormat="1">
      <c r="B105" s="54" t="s">
        <v>44</v>
      </c>
      <c r="C105" s="55">
        <v>111.1</v>
      </c>
      <c r="D105" s="55">
        <v>78.8</v>
      </c>
      <c r="E105" s="55">
        <f>D105*C105</f>
        <v>8754.6799999999985</v>
      </c>
      <c r="F105" s="2"/>
      <c r="G105" s="54" t="s">
        <v>44</v>
      </c>
      <c r="H105" s="55">
        <v>167</v>
      </c>
      <c r="I105" s="55">
        <v>78.8</v>
      </c>
      <c r="J105" s="55">
        <f>I105*H105</f>
        <v>13159.6</v>
      </c>
    </row>
    <row r="106" spans="2:10" s="1" customFormat="1" ht="15.75">
      <c r="B106" s="54"/>
      <c r="C106" s="57" t="s">
        <v>63</v>
      </c>
      <c r="D106" s="16" t="s">
        <v>5</v>
      </c>
      <c r="E106" s="58">
        <f>SUM(E105)/1000</f>
        <v>8.7546799999999987</v>
      </c>
      <c r="F106" s="56"/>
      <c r="G106" s="54"/>
      <c r="H106" s="57" t="s">
        <v>64</v>
      </c>
      <c r="I106" s="16" t="s">
        <v>5</v>
      </c>
      <c r="J106" s="58">
        <f>SUM(J105)/1000</f>
        <v>13.159600000000001</v>
      </c>
    </row>
    <row r="107" spans="2:10" s="1" customFormat="1" ht="15.75">
      <c r="B107" s="59"/>
      <c r="C107" s="60"/>
      <c r="D107" s="61"/>
      <c r="E107" s="62"/>
      <c r="F107" s="56"/>
      <c r="G107" s="59"/>
      <c r="H107" s="60"/>
      <c r="I107" s="61"/>
      <c r="J107" s="62"/>
    </row>
    <row r="108" spans="2:10">
      <c r="B108" s="17" t="s">
        <v>30</v>
      </c>
      <c r="C108" s="17"/>
      <c r="D108" s="17"/>
      <c r="E108" s="18">
        <f>+E100+E94+E88+E68+E54+E106+E82</f>
        <v>97.191508999999996</v>
      </c>
      <c r="F108" s="56"/>
      <c r="G108" s="17"/>
      <c r="H108" s="17"/>
      <c r="I108" s="17"/>
      <c r="J108" s="18">
        <f>J100+J94+J88+J68+J54+J106+J82</f>
        <v>111.998445</v>
      </c>
    </row>
    <row r="109" spans="2:10">
      <c r="B109" s="17"/>
      <c r="C109" s="17"/>
      <c r="D109" s="17"/>
      <c r="E109" s="17"/>
      <c r="F109" s="2"/>
      <c r="G109" s="17"/>
      <c r="H109" s="17"/>
      <c r="I109" s="17"/>
      <c r="J109" s="18"/>
    </row>
    <row r="110" spans="2:10">
      <c r="B110" s="17" t="s">
        <v>31</v>
      </c>
      <c r="C110" s="17"/>
      <c r="D110" s="17"/>
      <c r="E110" s="18">
        <f>E108+E48</f>
        <v>132.2021086</v>
      </c>
      <c r="F110" s="2"/>
      <c r="G110" s="17"/>
      <c r="H110" s="17"/>
      <c r="I110" s="17"/>
      <c r="J110" s="18">
        <f>J108+J48</f>
        <v>153.01431500000001</v>
      </c>
    </row>
    <row r="111" spans="2:10">
      <c r="B111" s="1"/>
      <c r="C111" s="1"/>
      <c r="D111" s="1"/>
      <c r="E111" s="1"/>
      <c r="F111" s="2"/>
      <c r="G111" s="1"/>
      <c r="H111" s="1"/>
      <c r="I111" s="1"/>
      <c r="J111" s="18"/>
    </row>
    <row r="112" spans="2:10" ht="18.75">
      <c r="B112" s="2"/>
      <c r="C112" s="66" t="s">
        <v>33</v>
      </c>
      <c r="D112" s="66"/>
      <c r="E112" s="66"/>
      <c r="F112" s="67"/>
      <c r="G112" s="68"/>
      <c r="H112" s="68"/>
      <c r="I112" s="68"/>
      <c r="J112" s="68"/>
    </row>
    <row r="113" spans="2:10" ht="18">
      <c r="B113" s="2"/>
      <c r="C113" s="66" t="s">
        <v>32</v>
      </c>
      <c r="D113" s="68"/>
      <c r="E113" s="68"/>
      <c r="F113" s="69"/>
      <c r="G113" s="68"/>
      <c r="H113" s="68"/>
      <c r="I113" s="68"/>
      <c r="J113" s="68"/>
    </row>
    <row r="114" spans="2:10" ht="18">
      <c r="B114" s="2"/>
      <c r="C114" s="66" t="s">
        <v>34</v>
      </c>
      <c r="D114" s="68"/>
      <c r="E114" s="68"/>
      <c r="F114" s="68"/>
      <c r="G114" s="68"/>
      <c r="H114" s="68"/>
      <c r="I114" s="68"/>
      <c r="J114" s="68"/>
    </row>
  </sheetData>
  <mergeCells count="27">
    <mergeCell ref="L30:O30"/>
    <mergeCell ref="G91:J91"/>
    <mergeCell ref="G85:J85"/>
    <mergeCell ref="B97:E97"/>
    <mergeCell ref="G97:J97"/>
    <mergeCell ref="B51:E51"/>
    <mergeCell ref="G51:J51"/>
    <mergeCell ref="B71:E71"/>
    <mergeCell ref="G71:J71"/>
    <mergeCell ref="B37:E37"/>
    <mergeCell ref="G37:J37"/>
    <mergeCell ref="B57:E57"/>
    <mergeCell ref="G57:J57"/>
    <mergeCell ref="B85:E85"/>
    <mergeCell ref="B91:E91"/>
    <mergeCell ref="B30:E30"/>
    <mergeCell ref="B5:E5"/>
    <mergeCell ref="G5:J5"/>
    <mergeCell ref="B103:E103"/>
    <mergeCell ref="G103:J103"/>
    <mergeCell ref="G12:J12"/>
    <mergeCell ref="B12:E12"/>
    <mergeCell ref="B20:E20"/>
    <mergeCell ref="G30:J30"/>
    <mergeCell ref="G20:J20"/>
    <mergeCell ref="B43:E43"/>
    <mergeCell ref="G43:J43"/>
  </mergeCells>
  <pageMargins left="0.70866141732283472" right="0.70866141732283472" top="0" bottom="0" header="0.31496062992125984" footer="0.31496062992125984"/>
  <pageSetup paperSize="9" scale="4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Buh</cp:lastModifiedBy>
  <cp:lastPrinted>2020-09-10T08:55:56Z</cp:lastPrinted>
  <dcterms:created xsi:type="dcterms:W3CDTF">2019-04-11T12:03:17Z</dcterms:created>
  <dcterms:modified xsi:type="dcterms:W3CDTF">2022-03-31T12:32:27Z</dcterms:modified>
</cp:coreProperties>
</file>