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85" i="1"/>
  <c r="J85"/>
  <c r="J47"/>
  <c r="J49"/>
  <c r="E49"/>
  <c r="E47"/>
  <c r="J7"/>
  <c r="J8"/>
  <c r="J9"/>
  <c r="E7"/>
  <c r="E8"/>
  <c r="E9"/>
  <c r="J10"/>
  <c r="J48"/>
  <c r="E10"/>
  <c r="E55"/>
  <c r="J39"/>
  <c r="J40" s="1"/>
  <c r="E39"/>
  <c r="E40" s="1"/>
  <c r="J104"/>
  <c r="J105" s="1"/>
  <c r="E104"/>
  <c r="E105" s="1"/>
  <c r="E48"/>
  <c r="E86"/>
  <c r="J86"/>
  <c r="E26"/>
  <c r="J26"/>
  <c r="E62"/>
  <c r="E61"/>
  <c r="E60"/>
  <c r="E59"/>
  <c r="E58"/>
  <c r="E57"/>
  <c r="E56"/>
  <c r="J69"/>
  <c r="J70"/>
  <c r="E69"/>
  <c r="E70"/>
  <c r="J19"/>
  <c r="E19"/>
  <c r="J18"/>
  <c r="E18"/>
  <c r="J17"/>
  <c r="E17"/>
  <c r="J16"/>
  <c r="E16"/>
  <c r="J78"/>
  <c r="E78"/>
  <c r="J77"/>
  <c r="E77"/>
  <c r="J76"/>
  <c r="E76"/>
  <c r="J68"/>
  <c r="E68"/>
  <c r="J84"/>
  <c r="J56"/>
  <c r="J57"/>
  <c r="J58"/>
  <c r="J59"/>
  <c r="J60"/>
  <c r="J61"/>
  <c r="J62"/>
  <c r="J110"/>
  <c r="J111" s="1"/>
  <c r="E110"/>
  <c r="E111" s="1"/>
  <c r="J50" l="1"/>
  <c r="E50"/>
  <c r="J11"/>
  <c r="E11"/>
  <c r="E63"/>
  <c r="J71"/>
  <c r="E71"/>
  <c r="E79"/>
  <c r="E20"/>
  <c r="J79"/>
  <c r="J20"/>
  <c r="J87"/>
  <c r="J98"/>
  <c r="J99" s="1"/>
  <c r="E98"/>
  <c r="E99" s="1"/>
  <c r="J92"/>
  <c r="J93" s="1"/>
  <c r="E92"/>
  <c r="E93" s="1"/>
  <c r="E84"/>
  <c r="E87" s="1"/>
  <c r="J55"/>
  <c r="J63" s="1"/>
  <c r="J33"/>
  <c r="J34" s="1"/>
  <c r="E33"/>
  <c r="E34" s="1"/>
  <c r="J25"/>
  <c r="J27"/>
  <c r="E25"/>
  <c r="E27"/>
  <c r="E113" l="1"/>
  <c r="J113"/>
  <c r="J28"/>
  <c r="J42" s="1"/>
  <c r="E28"/>
  <c r="E42" s="1"/>
  <c r="J115" l="1"/>
  <c r="E115"/>
</calcChain>
</file>

<file path=xl/sharedStrings.xml><?xml version="1.0" encoding="utf-8"?>
<sst xmlns="http://schemas.openxmlformats.org/spreadsheetml/2006/main" count="274" uniqueCount="68">
  <si>
    <t>1-4кл</t>
  </si>
  <si>
    <t>5-10кл</t>
  </si>
  <si>
    <t>наимен</t>
  </si>
  <si>
    <t>норма закл.</t>
  </si>
  <si>
    <t>цена</t>
  </si>
  <si>
    <t>сумма</t>
  </si>
  <si>
    <t>сахар</t>
  </si>
  <si>
    <t>масло слив</t>
  </si>
  <si>
    <t>сыр</t>
  </si>
  <si>
    <t>соль</t>
  </si>
  <si>
    <r>
      <t>Номер по сборнику рецептур</t>
    </r>
    <r>
      <rPr>
        <b/>
        <u/>
        <sz val="10"/>
        <rFont val="Arial Cyr"/>
        <family val="2"/>
        <charset val="204"/>
      </rPr>
      <t xml:space="preserve"> таб</t>
    </r>
  </si>
  <si>
    <t xml:space="preserve">хлеб пшен </t>
  </si>
  <si>
    <t>Завтрак</t>
  </si>
  <si>
    <t>картофель н/о</t>
  </si>
  <si>
    <t>лук</t>
  </si>
  <si>
    <t>морковь</t>
  </si>
  <si>
    <t>норма закл</t>
  </si>
  <si>
    <t>150гр</t>
  </si>
  <si>
    <t>180гр</t>
  </si>
  <si>
    <r>
      <t>Номер по сборнику рецептур</t>
    </r>
    <r>
      <rPr>
        <b/>
        <u/>
        <sz val="12"/>
        <rFont val="Arial Cyr"/>
        <family val="2"/>
        <charset val="204"/>
      </rPr>
      <t xml:space="preserve"> таб</t>
    </r>
  </si>
  <si>
    <t>хл ржаной</t>
  </si>
  <si>
    <t>хл пшен</t>
  </si>
  <si>
    <t>Обед</t>
  </si>
  <si>
    <t>Всего</t>
  </si>
  <si>
    <t>Бухгалтер_________________Молькова А.Н.</t>
  </si>
  <si>
    <t>Директор__________________Сивогривов Е.Ф.</t>
  </si>
  <si>
    <t>Зав.столов._______________Янова Ю.А.</t>
  </si>
  <si>
    <t>капуста св</t>
  </si>
  <si>
    <t>Номер по сборнику рецептур 124/04</t>
  </si>
  <si>
    <t>щи с капустой, картошкой, рыбой</t>
  </si>
  <si>
    <t>каша гречневая</t>
  </si>
  <si>
    <t>Номер по сборнику рецептур 510/04</t>
  </si>
  <si>
    <t>50</t>
  </si>
  <si>
    <t>75</t>
  </si>
  <si>
    <t>макар изд</t>
  </si>
  <si>
    <t>рыба</t>
  </si>
  <si>
    <t>томат пас</t>
  </si>
  <si>
    <t>греча</t>
  </si>
  <si>
    <t>макароны с сыром</t>
  </si>
  <si>
    <t>Номер по сборнику рецептур 333/04</t>
  </si>
  <si>
    <t>Номер по сборнику рецептур 416/96</t>
  </si>
  <si>
    <t>масло раст</t>
  </si>
  <si>
    <t>свекла</t>
  </si>
  <si>
    <t>биточки</t>
  </si>
  <si>
    <t xml:space="preserve">биточки </t>
  </si>
  <si>
    <t>100/5</t>
  </si>
  <si>
    <t>Номер по сборнику рецептур 629/96</t>
  </si>
  <si>
    <t>лимон</t>
  </si>
  <si>
    <t>чай</t>
  </si>
  <si>
    <r>
      <t>Номер по сборнику рецептур</t>
    </r>
    <r>
      <rPr>
        <b/>
        <u/>
        <sz val="12"/>
        <rFont val="Arial Cyr"/>
        <family val="2"/>
        <charset val="204"/>
      </rPr>
      <t xml:space="preserve"> ттк №17</t>
    </r>
  </si>
  <si>
    <r>
      <t>Номер по сборнику рецептур</t>
    </r>
    <r>
      <rPr>
        <b/>
        <u/>
        <sz val="10"/>
        <rFont val="Arial Cyr"/>
        <family val="2"/>
        <charset val="204"/>
      </rPr>
      <t xml:space="preserve"> ттк №17</t>
    </r>
  </si>
  <si>
    <t>щи с капустой, картошкой</t>
  </si>
  <si>
    <t>125/25/10</t>
  </si>
  <si>
    <t>200/30/10</t>
  </si>
  <si>
    <t>Номер по сборнику рецептур 43/04</t>
  </si>
  <si>
    <t>250/28</t>
  </si>
  <si>
    <t>чай с сахаром, лимоном</t>
  </si>
  <si>
    <t>свекла отвар</t>
  </si>
  <si>
    <t>вафли</t>
  </si>
  <si>
    <t>Номер по сборнику рецептур ттк №3Э</t>
  </si>
  <si>
    <t>коф напиток с молок</t>
  </si>
  <si>
    <t>яблоки</t>
  </si>
  <si>
    <r>
      <t>Номер по сборнику рецептур</t>
    </r>
    <r>
      <rPr>
        <b/>
        <u/>
        <sz val="10"/>
        <rFont val="Arial Cyr"/>
        <family val="2"/>
        <charset val="204"/>
      </rPr>
      <t xml:space="preserve"> ттк №2</t>
    </r>
  </si>
  <si>
    <t>салат из свеклы</t>
  </si>
  <si>
    <t>биточки из говядины</t>
  </si>
  <si>
    <t>200//15//7</t>
  </si>
  <si>
    <t>молоко</t>
  </si>
  <si>
    <t>коф напит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</si>
</sst>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u/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41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0" borderId="0" xfId="0"/>
    <xf numFmtId="0" fontId="1" fillId="0" borderId="0" xfId="1"/>
    <xf numFmtId="0" fontId="1" fillId="0" borderId="1" xfId="1" applyFont="1" applyBorder="1"/>
    <xf numFmtId="2" fontId="1" fillId="0" borderId="1" xfId="1" applyNumberFormat="1" applyBorder="1"/>
    <xf numFmtId="0" fontId="1" fillId="0" borderId="1" xfId="1" applyBorder="1"/>
    <xf numFmtId="2" fontId="1" fillId="0" borderId="2" xfId="1" applyNumberFormat="1" applyFill="1" applyBorder="1"/>
    <xf numFmtId="0" fontId="1" fillId="0" borderId="3" xfId="1" applyFont="1" applyBorder="1"/>
    <xf numFmtId="0" fontId="1" fillId="0" borderId="4" xfId="1" applyBorder="1"/>
    <xf numFmtId="0" fontId="2" fillId="0" borderId="4" xfId="1" applyFont="1" applyBorder="1" applyAlignment="1">
      <alignment horizontal="center"/>
    </xf>
    <xf numFmtId="2" fontId="3" fillId="0" borderId="4" xfId="1" applyNumberFormat="1" applyFont="1" applyBorder="1" applyAlignment="1">
      <alignment horizontal="center"/>
    </xf>
    <xf numFmtId="0" fontId="4" fillId="0" borderId="0" xfId="1" applyFont="1"/>
    <xf numFmtId="0" fontId="1" fillId="0" borderId="0" xfId="1" applyFont="1"/>
    <xf numFmtId="2" fontId="1" fillId="0" borderId="1" xfId="1" applyNumberFormat="1" applyFont="1" applyBorder="1"/>
    <xf numFmtId="0" fontId="6" fillId="0" borderId="4" xfId="1" applyFont="1" applyBorder="1"/>
    <xf numFmtId="1" fontId="5" fillId="0" borderId="4" xfId="1" applyNumberFormat="1" applyFont="1" applyBorder="1"/>
    <xf numFmtId="2" fontId="6" fillId="0" borderId="4" xfId="1" applyNumberFormat="1" applyFont="1" applyBorder="1"/>
    <xf numFmtId="2" fontId="1" fillId="0" borderId="4" xfId="1" applyNumberFormat="1" applyBorder="1"/>
    <xf numFmtId="0" fontId="1" fillId="0" borderId="1" xfId="1" applyFont="1" applyFill="1" applyBorder="1"/>
    <xf numFmtId="2" fontId="1" fillId="0" borderId="1" xfId="1" applyNumberFormat="1" applyFont="1" applyFill="1" applyBorder="1"/>
    <xf numFmtId="164" fontId="5" fillId="0" borderId="4" xfId="1" applyNumberFormat="1" applyFont="1" applyBorder="1"/>
    <xf numFmtId="0" fontId="9" fillId="0" borderId="0" xfId="1" applyFont="1"/>
    <xf numFmtId="2" fontId="9" fillId="0" borderId="0" xfId="1" applyNumberFormat="1" applyFont="1"/>
    <xf numFmtId="0" fontId="1" fillId="0" borderId="4" xfId="1" applyFill="1" applyBorder="1"/>
    <xf numFmtId="0" fontId="1" fillId="0" borderId="5" xfId="1" applyFont="1" applyBorder="1"/>
    <xf numFmtId="0" fontId="2" fillId="0" borderId="6" xfId="1" applyFont="1" applyBorder="1" applyAlignment="1">
      <alignment horizontal="center"/>
    </xf>
    <xf numFmtId="2" fontId="3" fillId="0" borderId="6" xfId="1" applyNumberFormat="1" applyFont="1" applyBorder="1" applyAlignment="1">
      <alignment horizontal="center"/>
    </xf>
    <xf numFmtId="0" fontId="1" fillId="0" borderId="3" xfId="1" applyFill="1" applyBorder="1"/>
    <xf numFmtId="0" fontId="1" fillId="0" borderId="2" xfId="1" applyFill="1" applyBorder="1"/>
    <xf numFmtId="0" fontId="2" fillId="0" borderId="4" xfId="1" applyFont="1" applyFill="1" applyBorder="1" applyAlignment="1">
      <alignment horizontal="center"/>
    </xf>
    <xf numFmtId="2" fontId="3" fillId="0" borderId="4" xfId="1" applyNumberFormat="1" applyFont="1" applyFill="1" applyBorder="1" applyAlignment="1">
      <alignment horizontal="center"/>
    </xf>
    <xf numFmtId="0" fontId="1" fillId="0" borderId="0" xfId="1" applyFill="1" applyBorder="1"/>
    <xf numFmtId="14" fontId="1" fillId="0" borderId="0" xfId="1" applyNumberFormat="1"/>
    <xf numFmtId="0" fontId="1" fillId="0" borderId="4" xfId="1" applyFont="1" applyBorder="1"/>
    <xf numFmtId="0" fontId="1" fillId="0" borderId="7" xfId="1" applyFont="1" applyBorder="1"/>
    <xf numFmtId="0" fontId="1" fillId="0" borderId="8" xfId="1" applyBorder="1"/>
    <xf numFmtId="16" fontId="1" fillId="0" borderId="0" xfId="1" applyNumberFormat="1" applyBorder="1"/>
    <xf numFmtId="0" fontId="2" fillId="0" borderId="0" xfId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2" fontId="6" fillId="0" borderId="7" xfId="1" applyNumberFormat="1" applyFont="1" applyBorder="1"/>
    <xf numFmtId="49" fontId="1" fillId="0" borderId="0" xfId="1" applyNumberForma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0" fontId="1" fillId="0" borderId="9" xfId="1" applyBorder="1"/>
    <xf numFmtId="2" fontId="1" fillId="0" borderId="10" xfId="1" applyNumberFormat="1" applyBorder="1"/>
    <xf numFmtId="0" fontId="1" fillId="0" borderId="1" xfId="1" applyFill="1" applyBorder="1"/>
    <xf numFmtId="16" fontId="5" fillId="0" borderId="4" xfId="1" applyNumberFormat="1" applyFont="1" applyBorder="1"/>
    <xf numFmtId="0" fontId="5" fillId="0" borderId="8" xfId="1" applyFont="1" applyBorder="1"/>
    <xf numFmtId="16" fontId="5" fillId="0" borderId="0" xfId="1" applyNumberFormat="1" applyFont="1" applyBorder="1"/>
    <xf numFmtId="49" fontId="5" fillId="0" borderId="4" xfId="1" applyNumberFormat="1" applyFont="1" applyFill="1" applyBorder="1" applyAlignment="1">
      <alignment horizontal="center"/>
    </xf>
    <xf numFmtId="0" fontId="5" fillId="0" borderId="4" xfId="1" applyFont="1" applyBorder="1"/>
    <xf numFmtId="0" fontId="5" fillId="0" borderId="2" xfId="1" applyFont="1" applyFill="1" applyBorder="1"/>
    <xf numFmtId="49" fontId="5" fillId="0" borderId="0" xfId="1" applyNumberFormat="1" applyFont="1" applyFill="1" applyBorder="1" applyAlignment="1">
      <alignment horizontal="center"/>
    </xf>
    <xf numFmtId="0" fontId="11" fillId="2" borderId="0" xfId="1" applyFont="1" applyFill="1" applyBorder="1"/>
    <xf numFmtId="0" fontId="11" fillId="0" borderId="0" xfId="1" applyFont="1"/>
    <xf numFmtId="0" fontId="12" fillId="0" borderId="0" xfId="0" applyFont="1"/>
    <xf numFmtId="49" fontId="11" fillId="2" borderId="0" xfId="1" applyNumberFormat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/>
    </xf>
    <xf numFmtId="2" fontId="13" fillId="2" borderId="0" xfId="1" applyNumberFormat="1" applyFont="1" applyFill="1" applyBorder="1"/>
    <xf numFmtId="0" fontId="6" fillId="0" borderId="0" xfId="1" applyFont="1" applyBorder="1"/>
    <xf numFmtId="1" fontId="5" fillId="0" borderId="0" xfId="1" applyNumberFormat="1" applyFont="1" applyBorder="1"/>
    <xf numFmtId="2" fontId="6" fillId="0" borderId="0" xfId="1" applyNumberFormat="1" applyFont="1" applyBorder="1"/>
    <xf numFmtId="0" fontId="1" fillId="0" borderId="6" xfId="1" applyBorder="1"/>
    <xf numFmtId="2" fontId="6" fillId="0" borderId="12" xfId="1" applyNumberFormat="1" applyFont="1" applyBorder="1"/>
    <xf numFmtId="0" fontId="1" fillId="0" borderId="2" xfId="1" applyFont="1" applyBorder="1"/>
    <xf numFmtId="1" fontId="5" fillId="0" borderId="6" xfId="1" applyNumberFormat="1" applyFont="1" applyBorder="1"/>
    <xf numFmtId="0" fontId="10" fillId="0" borderId="6" xfId="1" applyFont="1" applyBorder="1" applyAlignment="1">
      <alignment horizontal="right"/>
    </xf>
    <xf numFmtId="0" fontId="1" fillId="0" borderId="5" xfId="1" applyBorder="1"/>
    <xf numFmtId="2" fontId="1" fillId="0" borderId="2" xfId="1" applyNumberFormat="1" applyBorder="1"/>
    <xf numFmtId="2" fontId="1" fillId="0" borderId="4" xfId="1" applyNumberFormat="1" applyFill="1" applyBorder="1" applyAlignment="1">
      <alignment horizontal="right"/>
    </xf>
    <xf numFmtId="2" fontId="1" fillId="0" borderId="4" xfId="1" applyNumberFormat="1" applyBorder="1" applyAlignment="1">
      <alignment horizontal="right"/>
    </xf>
    <xf numFmtId="0" fontId="5" fillId="0" borderId="5" xfId="1" applyFont="1" applyBorder="1"/>
    <xf numFmtId="2" fontId="1" fillId="0" borderId="13" xfId="1" applyNumberFormat="1" applyBorder="1"/>
    <xf numFmtId="0" fontId="1" fillId="0" borderId="3" xfId="1" applyBorder="1"/>
    <xf numFmtId="164" fontId="5" fillId="0" borderId="0" xfId="1" applyNumberFormat="1" applyFont="1" applyBorder="1"/>
    <xf numFmtId="164" fontId="1" fillId="0" borderId="1" xfId="1" applyNumberFormat="1" applyFont="1" applyBorder="1"/>
    <xf numFmtId="164" fontId="1" fillId="0" borderId="1" xfId="1" applyNumberFormat="1" applyFill="1" applyBorder="1" applyAlignment="1">
      <alignment horizontal="right"/>
    </xf>
    <xf numFmtId="0" fontId="1" fillId="3" borderId="3" xfId="1" applyFill="1" applyBorder="1" applyAlignment="1">
      <alignment horizontal="center"/>
    </xf>
    <xf numFmtId="0" fontId="1" fillId="3" borderId="11" xfId="1" applyFont="1" applyFill="1" applyBorder="1" applyAlignment="1">
      <alignment horizontal="center"/>
    </xf>
    <xf numFmtId="0" fontId="1" fillId="3" borderId="7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1" fillId="0" borderId="6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9"/>
  <sheetViews>
    <sheetView tabSelected="1" topLeftCell="A91" zoomScale="160" zoomScaleNormal="160" workbookViewId="0">
      <selection activeCell="I104" sqref="I104"/>
    </sheetView>
  </sheetViews>
  <sheetFormatPr defaultRowHeight="15"/>
  <cols>
    <col min="3" max="3" width="10.5703125" bestFit="1" customWidth="1"/>
    <col min="6" max="6" width="10.5703125" customWidth="1"/>
  </cols>
  <sheetData>
    <row r="1" spans="2:10">
      <c r="B1" s="2"/>
      <c r="C1" s="2"/>
      <c r="D1" s="2"/>
      <c r="E1" s="2"/>
      <c r="F1" s="32">
        <v>44655</v>
      </c>
      <c r="G1" s="2"/>
      <c r="H1" s="2"/>
      <c r="I1" s="2"/>
      <c r="J1" s="2"/>
    </row>
    <row r="2" spans="2:10">
      <c r="B2" s="2"/>
      <c r="C2" s="2" t="s">
        <v>0</v>
      </c>
      <c r="D2" s="2"/>
      <c r="E2" s="2"/>
      <c r="F2" s="2"/>
      <c r="G2" s="2"/>
      <c r="H2" s="2" t="s">
        <v>1</v>
      </c>
      <c r="I2" s="2"/>
      <c r="J2" s="2"/>
    </row>
    <row r="4" spans="2:10">
      <c r="B4" s="11" t="s">
        <v>54</v>
      </c>
      <c r="C4" s="12"/>
      <c r="D4" s="12"/>
      <c r="E4" s="12"/>
      <c r="F4" s="12"/>
      <c r="G4" s="11" t="s">
        <v>54</v>
      </c>
      <c r="H4" s="12"/>
      <c r="I4" s="12"/>
      <c r="J4" s="12"/>
    </row>
    <row r="5" spans="2:10">
      <c r="B5" s="77"/>
      <c r="C5" s="78"/>
      <c r="D5" s="78"/>
      <c r="E5" s="79"/>
      <c r="F5" s="12"/>
      <c r="G5" s="77"/>
      <c r="H5" s="78"/>
      <c r="I5" s="78"/>
      <c r="J5" s="79"/>
    </row>
    <row r="6" spans="2:10">
      <c r="B6" s="3" t="s">
        <v>2</v>
      </c>
      <c r="C6" s="3" t="s">
        <v>3</v>
      </c>
      <c r="D6" s="3" t="s">
        <v>4</v>
      </c>
      <c r="E6" s="3" t="s">
        <v>5</v>
      </c>
      <c r="F6" s="12"/>
      <c r="G6" s="3" t="s">
        <v>2</v>
      </c>
      <c r="H6" s="3" t="s">
        <v>3</v>
      </c>
      <c r="I6" s="3" t="s">
        <v>4</v>
      </c>
      <c r="J6" s="3" t="s">
        <v>5</v>
      </c>
    </row>
    <row r="7" spans="2:10" s="1" customFormat="1">
      <c r="B7" s="3"/>
      <c r="C7" s="3"/>
      <c r="D7" s="3"/>
      <c r="E7" s="13">
        <f t="shared" ref="E7:E9" si="0">D7*C7</f>
        <v>0</v>
      </c>
      <c r="F7" s="12"/>
      <c r="G7" s="3"/>
      <c r="H7" s="3"/>
      <c r="I7" s="3"/>
      <c r="J7" s="3">
        <f t="shared" ref="J7:J9" si="1">I7*H7</f>
        <v>0</v>
      </c>
    </row>
    <row r="8" spans="2:10" s="1" customFormat="1">
      <c r="B8" s="3"/>
      <c r="C8" s="3"/>
      <c r="D8" s="3"/>
      <c r="E8" s="13">
        <f t="shared" si="0"/>
        <v>0</v>
      </c>
      <c r="F8" s="12"/>
      <c r="G8" s="3"/>
      <c r="H8" s="3"/>
      <c r="I8" s="3"/>
      <c r="J8" s="3">
        <f t="shared" si="1"/>
        <v>0</v>
      </c>
    </row>
    <row r="9" spans="2:10" s="1" customFormat="1">
      <c r="B9" s="3"/>
      <c r="C9" s="3"/>
      <c r="D9" s="3"/>
      <c r="E9" s="13">
        <f t="shared" si="0"/>
        <v>0</v>
      </c>
      <c r="F9" s="12"/>
      <c r="G9" s="3"/>
      <c r="H9" s="3"/>
      <c r="I9" s="3"/>
      <c r="J9" s="3">
        <f t="shared" si="1"/>
        <v>0</v>
      </c>
    </row>
    <row r="10" spans="2:10" s="1" customFormat="1">
      <c r="B10" s="3"/>
      <c r="C10" s="3"/>
      <c r="D10" s="3"/>
      <c r="E10" s="13">
        <f t="shared" ref="E10" si="2">D10*C10</f>
        <v>0</v>
      </c>
      <c r="F10" s="12"/>
      <c r="G10" s="3"/>
      <c r="H10" s="3"/>
      <c r="I10" s="3"/>
      <c r="J10" s="3">
        <f>I10*H10</f>
        <v>0</v>
      </c>
    </row>
    <row r="11" spans="2:10">
      <c r="B11" s="14"/>
      <c r="C11" s="15">
        <v>80</v>
      </c>
      <c r="D11" s="16" t="s">
        <v>4</v>
      </c>
      <c r="E11" s="16">
        <f>SUM(E7:E10)/1000</f>
        <v>0</v>
      </c>
      <c r="F11" s="12"/>
      <c r="G11" s="14"/>
      <c r="H11" s="15">
        <v>100</v>
      </c>
      <c r="I11" s="16" t="s">
        <v>4</v>
      </c>
      <c r="J11" s="16">
        <f>SUM(J7:J10)/1000</f>
        <v>0</v>
      </c>
    </row>
    <row r="12" spans="2:10" s="1" customFormat="1">
      <c r="B12" s="59"/>
      <c r="C12" s="60"/>
      <c r="D12" s="61"/>
      <c r="E12" s="61"/>
      <c r="F12" s="12"/>
      <c r="G12" s="59"/>
      <c r="H12" s="60"/>
      <c r="I12" s="61"/>
      <c r="J12" s="61"/>
    </row>
    <row r="13" spans="2:10" s="1" customFormat="1">
      <c r="B13" s="11" t="s">
        <v>39</v>
      </c>
      <c r="C13" s="2"/>
      <c r="D13" s="2"/>
      <c r="E13" s="2"/>
      <c r="F13" s="2"/>
      <c r="G13" s="11" t="s">
        <v>39</v>
      </c>
      <c r="H13" s="2"/>
      <c r="I13" s="2"/>
      <c r="J13" s="2"/>
    </row>
    <row r="14" spans="2:10" s="1" customFormat="1">
      <c r="B14" s="84" t="s">
        <v>38</v>
      </c>
      <c r="C14" s="81"/>
      <c r="D14" s="81"/>
      <c r="E14" s="81"/>
      <c r="F14" s="2"/>
      <c r="G14" s="84" t="s">
        <v>38</v>
      </c>
      <c r="H14" s="81"/>
      <c r="I14" s="81"/>
      <c r="J14" s="81"/>
    </row>
    <row r="15" spans="2:10" s="1" customFormat="1">
      <c r="B15" s="33" t="s">
        <v>16</v>
      </c>
      <c r="C15" s="34" t="s">
        <v>3</v>
      </c>
      <c r="D15" s="3" t="s">
        <v>4</v>
      </c>
      <c r="E15" s="3" t="s">
        <v>5</v>
      </c>
      <c r="F15" s="2"/>
      <c r="G15" s="33" t="s">
        <v>16</v>
      </c>
      <c r="H15" s="34" t="s">
        <v>3</v>
      </c>
      <c r="I15" s="3" t="s">
        <v>4</v>
      </c>
      <c r="J15" s="3" t="s">
        <v>5</v>
      </c>
    </row>
    <row r="16" spans="2:10">
      <c r="B16" s="35" t="s">
        <v>7</v>
      </c>
      <c r="C16" s="4">
        <v>10</v>
      </c>
      <c r="D16" s="4">
        <v>665.4</v>
      </c>
      <c r="E16" s="4">
        <f t="shared" ref="E16:E19" si="3">D16*C16</f>
        <v>6654</v>
      </c>
      <c r="F16" s="2"/>
      <c r="G16" s="35" t="s">
        <v>7</v>
      </c>
      <c r="H16" s="4">
        <v>10</v>
      </c>
      <c r="I16" s="4">
        <v>665.4</v>
      </c>
      <c r="J16" s="4">
        <f t="shared" ref="J16:J19" si="4">I16*H16</f>
        <v>6654</v>
      </c>
    </row>
    <row r="17" spans="2:10" s="1" customFormat="1">
      <c r="B17" s="47" t="s">
        <v>8</v>
      </c>
      <c r="C17" s="68">
        <v>26.3</v>
      </c>
      <c r="D17" s="68">
        <v>537.1</v>
      </c>
      <c r="E17" s="68">
        <f t="shared" si="3"/>
        <v>14125.730000000001</v>
      </c>
      <c r="F17" s="2"/>
      <c r="G17" s="47" t="s">
        <v>8</v>
      </c>
      <c r="H17" s="68">
        <v>31.5</v>
      </c>
      <c r="I17" s="68">
        <v>537.1</v>
      </c>
      <c r="J17" s="68">
        <f t="shared" si="4"/>
        <v>16918.650000000001</v>
      </c>
    </row>
    <row r="18" spans="2:10" s="1" customFormat="1">
      <c r="B18" s="71" t="s">
        <v>34</v>
      </c>
      <c r="C18" s="17">
        <v>43.75</v>
      </c>
      <c r="D18" s="17">
        <v>53.5</v>
      </c>
      <c r="E18" s="68">
        <f t="shared" si="3"/>
        <v>2340.625</v>
      </c>
      <c r="F18" s="2"/>
      <c r="G18" s="71" t="s">
        <v>34</v>
      </c>
      <c r="H18" s="17">
        <v>70</v>
      </c>
      <c r="I18" s="17">
        <v>53.5</v>
      </c>
      <c r="J18" s="68">
        <f t="shared" si="4"/>
        <v>3745</v>
      </c>
    </row>
    <row r="19" spans="2:10" s="1" customFormat="1">
      <c r="B19" s="71" t="s">
        <v>9</v>
      </c>
      <c r="C19" s="17">
        <v>2</v>
      </c>
      <c r="D19" s="17">
        <v>14.89</v>
      </c>
      <c r="E19" s="68">
        <f t="shared" si="3"/>
        <v>29.78</v>
      </c>
      <c r="F19" s="2"/>
      <c r="G19" s="71" t="s">
        <v>9</v>
      </c>
      <c r="H19" s="17">
        <v>3.2</v>
      </c>
      <c r="I19" s="17">
        <v>14.89</v>
      </c>
      <c r="J19" s="68">
        <f t="shared" si="4"/>
        <v>47.648000000000003</v>
      </c>
    </row>
    <row r="20" spans="2:10" s="1" customFormat="1" ht="15.75">
      <c r="B20" s="27"/>
      <c r="C20" s="46" t="s">
        <v>52</v>
      </c>
      <c r="D20" s="9" t="s">
        <v>4</v>
      </c>
      <c r="E20" s="10">
        <f>SUM(E16:E19)/1000</f>
        <v>23.150135000000002</v>
      </c>
      <c r="F20" s="2"/>
      <c r="G20" s="27"/>
      <c r="H20" s="46" t="s">
        <v>53</v>
      </c>
      <c r="I20" s="9" t="s">
        <v>4</v>
      </c>
      <c r="J20" s="10">
        <f>SUM(J16:J19)/1000</f>
        <v>27.365298000000003</v>
      </c>
    </row>
    <row r="21" spans="2:10" s="1" customFormat="1" ht="15.75">
      <c r="B21" s="31"/>
      <c r="C21" s="48"/>
      <c r="D21" s="37"/>
      <c r="E21" s="38"/>
      <c r="F21" s="2"/>
      <c r="G21" s="31"/>
      <c r="H21" s="48"/>
      <c r="I21" s="37"/>
      <c r="J21" s="38"/>
    </row>
    <row r="22" spans="2:10">
      <c r="B22" s="11" t="s">
        <v>59</v>
      </c>
      <c r="C22" s="2"/>
      <c r="D22" s="2"/>
      <c r="E22" s="2"/>
      <c r="F22" s="2"/>
      <c r="G22" s="11" t="s">
        <v>59</v>
      </c>
      <c r="H22" s="2"/>
      <c r="I22" s="2"/>
      <c r="J22" s="2"/>
    </row>
    <row r="23" spans="2:10">
      <c r="B23" s="85" t="s">
        <v>60</v>
      </c>
      <c r="C23" s="78"/>
      <c r="D23" s="78"/>
      <c r="E23" s="79"/>
      <c r="F23" s="2"/>
      <c r="G23" s="85" t="s">
        <v>60</v>
      </c>
      <c r="H23" s="78"/>
      <c r="I23" s="78"/>
      <c r="J23" s="79"/>
    </row>
    <row r="24" spans="2:10">
      <c r="B24" s="3" t="s">
        <v>2</v>
      </c>
      <c r="C24" s="3" t="s">
        <v>3</v>
      </c>
      <c r="D24" s="3" t="s">
        <v>4</v>
      </c>
      <c r="E24" s="3" t="s">
        <v>5</v>
      </c>
      <c r="F24" s="2"/>
      <c r="G24" s="3" t="s">
        <v>2</v>
      </c>
      <c r="H24" s="3" t="s">
        <v>3</v>
      </c>
      <c r="I24" s="3" t="s">
        <v>4</v>
      </c>
      <c r="J24" s="3" t="s">
        <v>5</v>
      </c>
    </row>
    <row r="25" spans="2:10" s="1" customFormat="1">
      <c r="B25" s="3" t="s">
        <v>66</v>
      </c>
      <c r="C25" s="75">
        <v>49.91</v>
      </c>
      <c r="D25" s="3">
        <v>64</v>
      </c>
      <c r="E25" s="3">
        <f t="shared" ref="E25:E27" si="5">D25*C25</f>
        <v>3194.24</v>
      </c>
      <c r="F25" s="2"/>
      <c r="G25" s="3" t="s">
        <v>66</v>
      </c>
      <c r="H25" s="75">
        <v>50</v>
      </c>
      <c r="I25" s="3">
        <v>64</v>
      </c>
      <c r="J25" s="3">
        <f t="shared" ref="J25:J27" si="6">I25*H25</f>
        <v>3200</v>
      </c>
    </row>
    <row r="26" spans="2:10" s="1" customFormat="1">
      <c r="B26" s="3" t="s">
        <v>6</v>
      </c>
      <c r="C26" s="75">
        <v>15</v>
      </c>
      <c r="D26" s="3">
        <v>88.7</v>
      </c>
      <c r="E26" s="3">
        <f t="shared" si="5"/>
        <v>1330.5</v>
      </c>
      <c r="F26" s="2"/>
      <c r="G26" s="3" t="s">
        <v>6</v>
      </c>
      <c r="H26" s="75">
        <v>15</v>
      </c>
      <c r="I26" s="3">
        <v>88.7</v>
      </c>
      <c r="J26" s="3">
        <f t="shared" si="6"/>
        <v>1330.5</v>
      </c>
    </row>
    <row r="27" spans="2:10">
      <c r="B27" s="5" t="s">
        <v>67</v>
      </c>
      <c r="C27" s="76">
        <v>3.5</v>
      </c>
      <c r="D27" s="4">
        <v>312.60000000000002</v>
      </c>
      <c r="E27" s="3">
        <f t="shared" si="5"/>
        <v>1094.1000000000001</v>
      </c>
      <c r="F27" s="2"/>
      <c r="G27" s="5" t="s">
        <v>67</v>
      </c>
      <c r="H27" s="76">
        <v>3.5</v>
      </c>
      <c r="I27" s="4">
        <v>312.60000000000002</v>
      </c>
      <c r="J27" s="3">
        <f t="shared" si="6"/>
        <v>1094.1000000000001</v>
      </c>
    </row>
    <row r="28" spans="2:10">
      <c r="B28" s="7"/>
      <c r="C28" s="8">
        <v>200</v>
      </c>
      <c r="D28" s="9" t="s">
        <v>4</v>
      </c>
      <c r="E28" s="39">
        <f>SUM(E25:E27)/1000</f>
        <v>5.6188400000000005</v>
      </c>
      <c r="F28" s="2"/>
      <c r="G28" s="7"/>
      <c r="H28" s="8">
        <v>200</v>
      </c>
      <c r="I28" s="9" t="s">
        <v>4</v>
      </c>
      <c r="J28" s="39">
        <f>SUM(J25:J27)/1000</f>
        <v>5.6246</v>
      </c>
    </row>
    <row r="30" spans="2:10">
      <c r="B30" s="11" t="s">
        <v>10</v>
      </c>
      <c r="C30" s="12"/>
      <c r="D30" s="12"/>
      <c r="E30" s="12"/>
      <c r="F30" s="2"/>
      <c r="G30" s="11" t="s">
        <v>10</v>
      </c>
      <c r="H30" s="12"/>
      <c r="I30" s="12"/>
      <c r="J30" s="12"/>
    </row>
    <row r="31" spans="2:10">
      <c r="B31" s="86" t="s">
        <v>11</v>
      </c>
      <c r="C31" s="83"/>
      <c r="D31" s="83"/>
      <c r="E31" s="83"/>
      <c r="F31" s="2"/>
      <c r="G31" s="86" t="s">
        <v>11</v>
      </c>
      <c r="H31" s="83"/>
      <c r="I31" s="83"/>
      <c r="J31" s="83"/>
    </row>
    <row r="32" spans="2:10">
      <c r="B32" s="18" t="s">
        <v>2</v>
      </c>
      <c r="C32" s="18" t="s">
        <v>3</v>
      </c>
      <c r="D32" s="18" t="s">
        <v>4</v>
      </c>
      <c r="E32" s="18" t="s">
        <v>5</v>
      </c>
      <c r="F32" s="2"/>
      <c r="G32" s="18" t="s">
        <v>2</v>
      </c>
      <c r="H32" s="18" t="s">
        <v>3</v>
      </c>
      <c r="I32" s="18" t="s">
        <v>4</v>
      </c>
      <c r="J32" s="18" t="s">
        <v>5</v>
      </c>
    </row>
    <row r="33" spans="2:10">
      <c r="B33" s="45" t="s">
        <v>11</v>
      </c>
      <c r="C33" s="19">
        <v>40</v>
      </c>
      <c r="D33" s="19">
        <v>86.2</v>
      </c>
      <c r="E33" s="19">
        <f>D33*C33</f>
        <v>3448</v>
      </c>
      <c r="F33" s="2"/>
      <c r="G33" s="45" t="s">
        <v>11</v>
      </c>
      <c r="H33" s="19">
        <v>50</v>
      </c>
      <c r="I33" s="19">
        <v>86.2</v>
      </c>
      <c r="J33" s="19">
        <f>I33*H33</f>
        <v>4310</v>
      </c>
    </row>
    <row r="34" spans="2:10">
      <c r="B34" s="14"/>
      <c r="C34" s="15">
        <v>40</v>
      </c>
      <c r="D34" s="16" t="s">
        <v>4</v>
      </c>
      <c r="E34" s="16">
        <f>SUM(E33)/1000</f>
        <v>3.448</v>
      </c>
      <c r="F34" s="2"/>
      <c r="G34" s="14"/>
      <c r="H34" s="20">
        <v>50</v>
      </c>
      <c r="I34" s="16" t="s">
        <v>4</v>
      </c>
      <c r="J34" s="16">
        <f>SUM(J33)/1000</f>
        <v>4.3099999999999996</v>
      </c>
    </row>
    <row r="35" spans="2:10" s="1" customFormat="1">
      <c r="B35" s="59"/>
      <c r="C35" s="60"/>
      <c r="D35" s="61"/>
      <c r="E35" s="61"/>
      <c r="F35" s="2"/>
      <c r="G35" s="59"/>
      <c r="H35" s="74"/>
      <c r="I35" s="61"/>
      <c r="J35" s="61"/>
    </row>
    <row r="36" spans="2:10" s="1" customFormat="1">
      <c r="B36" s="11" t="s">
        <v>50</v>
      </c>
      <c r="C36" s="12"/>
      <c r="D36" s="12"/>
      <c r="E36" s="12"/>
      <c r="F36" s="2"/>
      <c r="G36" s="11" t="s">
        <v>50</v>
      </c>
      <c r="H36" s="12"/>
      <c r="I36" s="12"/>
      <c r="J36" s="12"/>
    </row>
    <row r="37" spans="2:10" s="1" customFormat="1">
      <c r="B37" s="86" t="s">
        <v>61</v>
      </c>
      <c r="C37" s="83"/>
      <c r="D37" s="83"/>
      <c r="E37" s="83"/>
      <c r="F37" s="2"/>
      <c r="G37" s="86" t="s">
        <v>61</v>
      </c>
      <c r="H37" s="83"/>
      <c r="I37" s="83"/>
      <c r="J37" s="83"/>
    </row>
    <row r="38" spans="2:10" s="1" customFormat="1">
      <c r="B38" s="18" t="s">
        <v>2</v>
      </c>
      <c r="C38" s="18" t="s">
        <v>3</v>
      </c>
      <c r="D38" s="18" t="s">
        <v>4</v>
      </c>
      <c r="E38" s="18" t="s">
        <v>5</v>
      </c>
      <c r="F38" s="2"/>
      <c r="G38" s="18" t="s">
        <v>2</v>
      </c>
      <c r="H38" s="18" t="s">
        <v>3</v>
      </c>
      <c r="I38" s="18" t="s">
        <v>4</v>
      </c>
      <c r="J38" s="18" t="s">
        <v>5</v>
      </c>
    </row>
    <row r="39" spans="2:10" s="1" customFormat="1">
      <c r="B39" s="45" t="s">
        <v>61</v>
      </c>
      <c r="C39" s="19">
        <v>164.6</v>
      </c>
      <c r="D39" s="19">
        <v>78.8</v>
      </c>
      <c r="E39" s="19">
        <f>D39*C39</f>
        <v>12970.48</v>
      </c>
      <c r="F39" s="2"/>
      <c r="G39" s="45" t="s">
        <v>61</v>
      </c>
      <c r="H39" s="19">
        <v>117.9</v>
      </c>
      <c r="I39" s="19">
        <v>78.8</v>
      </c>
      <c r="J39" s="19">
        <f>I39*H39</f>
        <v>9290.52</v>
      </c>
    </row>
    <row r="40" spans="2:10" s="1" customFormat="1">
      <c r="B40" s="14"/>
      <c r="C40" s="20">
        <v>164.6</v>
      </c>
      <c r="D40" s="16" t="s">
        <v>4</v>
      </c>
      <c r="E40" s="16">
        <f>SUM(E39)/1000</f>
        <v>12.97048</v>
      </c>
      <c r="F40" s="2"/>
      <c r="G40" s="14"/>
      <c r="H40" s="20">
        <v>117.9</v>
      </c>
      <c r="I40" s="16" t="s">
        <v>4</v>
      </c>
      <c r="J40" s="16">
        <f>SUM(J39)/1000</f>
        <v>9.2905200000000008</v>
      </c>
    </row>
    <row r="41" spans="2:10" s="1" customFormat="1">
      <c r="B41" s="59"/>
      <c r="C41" s="60"/>
      <c r="D41" s="61"/>
      <c r="E41" s="61"/>
      <c r="F41" s="2"/>
      <c r="G41" s="59"/>
      <c r="H41" s="74"/>
      <c r="I41" s="61"/>
      <c r="J41" s="61"/>
    </row>
    <row r="42" spans="2:10">
      <c r="B42" s="21" t="s">
        <v>12</v>
      </c>
      <c r="C42" s="21"/>
      <c r="D42" s="21"/>
      <c r="E42" s="22">
        <f>E34+E28+E20+E11+E40</f>
        <v>45.187455000000007</v>
      </c>
      <c r="F42" s="21"/>
      <c r="G42" s="21"/>
      <c r="H42" s="21"/>
      <c r="I42" s="21"/>
      <c r="J42" s="22">
        <f>J34+J28+J20+J11+J40</f>
        <v>46.590418</v>
      </c>
    </row>
    <row r="44" spans="2:10">
      <c r="B44" s="11" t="s">
        <v>62</v>
      </c>
      <c r="C44" s="12"/>
      <c r="D44" s="12"/>
      <c r="E44" s="12"/>
      <c r="F44" s="2"/>
      <c r="G44" s="11" t="s">
        <v>10</v>
      </c>
      <c r="H44" s="12"/>
      <c r="I44" s="12"/>
      <c r="J44" s="12"/>
    </row>
    <row r="45" spans="2:10">
      <c r="B45" s="82" t="s">
        <v>63</v>
      </c>
      <c r="C45" s="83"/>
      <c r="D45" s="83"/>
      <c r="E45" s="83"/>
      <c r="F45" s="2"/>
      <c r="G45" s="82" t="s">
        <v>57</v>
      </c>
      <c r="H45" s="83"/>
      <c r="I45" s="83"/>
      <c r="J45" s="83"/>
    </row>
    <row r="46" spans="2:10">
      <c r="B46" s="64" t="s">
        <v>2</v>
      </c>
      <c r="C46" s="64" t="s">
        <v>3</v>
      </c>
      <c r="D46" s="64" t="s">
        <v>4</v>
      </c>
      <c r="E46" s="64" t="s">
        <v>5</v>
      </c>
      <c r="F46" s="2"/>
      <c r="G46" s="64" t="s">
        <v>2</v>
      </c>
      <c r="H46" s="64" t="s">
        <v>3</v>
      </c>
      <c r="I46" s="64" t="s">
        <v>4</v>
      </c>
      <c r="J46" s="64" t="s">
        <v>5</v>
      </c>
    </row>
    <row r="47" spans="2:10" s="1" customFormat="1">
      <c r="B47" s="33" t="s">
        <v>41</v>
      </c>
      <c r="C47" s="33">
        <v>8</v>
      </c>
      <c r="D47" s="33">
        <v>153.80000000000001</v>
      </c>
      <c r="E47" s="17">
        <f t="shared" ref="E47:E49" si="7">D47*C47</f>
        <v>1230.4000000000001</v>
      </c>
      <c r="F47" s="2"/>
      <c r="G47" s="33" t="s">
        <v>41</v>
      </c>
      <c r="H47" s="33">
        <v>10</v>
      </c>
      <c r="I47" s="33">
        <v>153.80000000000001</v>
      </c>
      <c r="J47" s="17">
        <f t="shared" ref="J47:J49" si="8">I47*H47</f>
        <v>1538</v>
      </c>
    </row>
    <row r="48" spans="2:10" s="1" customFormat="1">
      <c r="B48" s="33" t="s">
        <v>42</v>
      </c>
      <c r="C48" s="33">
        <v>97.9</v>
      </c>
      <c r="D48" s="33">
        <v>35.700000000000003</v>
      </c>
      <c r="E48" s="17">
        <f t="shared" si="7"/>
        <v>3495.0300000000007</v>
      </c>
      <c r="F48" s="2"/>
      <c r="G48" s="33" t="s">
        <v>42</v>
      </c>
      <c r="H48" s="33">
        <v>122.4</v>
      </c>
      <c r="I48" s="33">
        <v>35.700000000000003</v>
      </c>
      <c r="J48" s="17">
        <f t="shared" si="8"/>
        <v>4369.68</v>
      </c>
    </row>
    <row r="49" spans="2:10" s="1" customFormat="1">
      <c r="B49" s="33" t="s">
        <v>9</v>
      </c>
      <c r="C49" s="33">
        <v>1.6</v>
      </c>
      <c r="D49" s="33">
        <v>14.89</v>
      </c>
      <c r="E49" s="17">
        <f t="shared" si="7"/>
        <v>23.824000000000002</v>
      </c>
      <c r="F49" s="2"/>
      <c r="G49" s="33" t="s">
        <v>9</v>
      </c>
      <c r="H49" s="87">
        <v>2</v>
      </c>
      <c r="I49" s="33">
        <v>14.89</v>
      </c>
      <c r="J49" s="17">
        <f t="shared" si="8"/>
        <v>29.78</v>
      </c>
    </row>
    <row r="50" spans="2:10" ht="15.75">
      <c r="B50" s="24"/>
      <c r="C50" s="65">
        <v>80</v>
      </c>
      <c r="D50" s="25" t="s">
        <v>4</v>
      </c>
      <c r="E50" s="26">
        <f>SUM(E47:E49)/1000</f>
        <v>4.7492539999999996</v>
      </c>
      <c r="F50" s="2"/>
      <c r="G50" s="24"/>
      <c r="H50" s="65">
        <v>100</v>
      </c>
      <c r="I50" s="25" t="s">
        <v>4</v>
      </c>
      <c r="J50" s="10">
        <f>SUM(J47:J49)/1000</f>
        <v>5.9374599999999997</v>
      </c>
    </row>
    <row r="52" spans="2:10">
      <c r="B52" s="11" t="s">
        <v>28</v>
      </c>
      <c r="C52" s="2"/>
      <c r="D52" s="2"/>
      <c r="E52" s="2"/>
      <c r="F52" s="2"/>
      <c r="G52" s="11" t="s">
        <v>28</v>
      </c>
      <c r="H52" s="2"/>
      <c r="I52" s="2"/>
      <c r="J52" s="2"/>
    </row>
    <row r="53" spans="2:10">
      <c r="B53" s="80" t="s">
        <v>51</v>
      </c>
      <c r="C53" s="81"/>
      <c r="D53" s="81"/>
      <c r="E53" s="81"/>
      <c r="F53" s="2"/>
      <c r="G53" s="80" t="s">
        <v>29</v>
      </c>
      <c r="H53" s="81"/>
      <c r="I53" s="81"/>
      <c r="J53" s="81"/>
    </row>
    <row r="54" spans="2:10">
      <c r="B54" s="3" t="s">
        <v>2</v>
      </c>
      <c r="C54" s="3" t="s">
        <v>3</v>
      </c>
      <c r="D54" s="3" t="s">
        <v>4</v>
      </c>
      <c r="E54" s="3" t="s">
        <v>5</v>
      </c>
      <c r="F54" s="2"/>
      <c r="G54" s="3" t="s">
        <v>2</v>
      </c>
      <c r="H54" s="3" t="s">
        <v>3</v>
      </c>
      <c r="I54" s="3" t="s">
        <v>4</v>
      </c>
      <c r="J54" s="3" t="s">
        <v>5</v>
      </c>
    </row>
    <row r="55" spans="2:10">
      <c r="B55" s="50"/>
      <c r="C55" s="17"/>
      <c r="D55" s="17"/>
      <c r="E55" s="17">
        <f>D55*C55</f>
        <v>0</v>
      </c>
      <c r="F55" s="2"/>
      <c r="G55" s="50" t="s">
        <v>35</v>
      </c>
      <c r="H55" s="17">
        <v>37.5</v>
      </c>
      <c r="I55" s="17">
        <v>210</v>
      </c>
      <c r="J55" s="17">
        <f>I55*H55</f>
        <v>7875</v>
      </c>
    </row>
    <row r="56" spans="2:10">
      <c r="B56" s="5" t="s">
        <v>7</v>
      </c>
      <c r="C56" s="4">
        <v>4</v>
      </c>
      <c r="D56" s="4">
        <v>665.4</v>
      </c>
      <c r="E56" s="17">
        <f t="shared" ref="E56:E62" si="9">D56*C56</f>
        <v>2661.6</v>
      </c>
      <c r="F56" s="2"/>
      <c r="G56" s="5" t="s">
        <v>7</v>
      </c>
      <c r="H56" s="4">
        <v>5</v>
      </c>
      <c r="I56" s="4">
        <v>665.4</v>
      </c>
      <c r="J56" s="17">
        <f t="shared" ref="J56:J62" si="10">I56*H56</f>
        <v>3327</v>
      </c>
    </row>
    <row r="57" spans="2:10">
      <c r="B57" s="5" t="s">
        <v>13</v>
      </c>
      <c r="C57" s="4">
        <v>40</v>
      </c>
      <c r="D57" s="4">
        <v>32.200000000000003</v>
      </c>
      <c r="E57" s="17">
        <f t="shared" si="9"/>
        <v>1288</v>
      </c>
      <c r="F57" s="2"/>
      <c r="G57" s="5" t="s">
        <v>13</v>
      </c>
      <c r="H57" s="4">
        <v>50</v>
      </c>
      <c r="I57" s="4">
        <v>32.200000000000003</v>
      </c>
      <c r="J57" s="17">
        <f t="shared" si="10"/>
        <v>1610.0000000000002</v>
      </c>
    </row>
    <row r="58" spans="2:10" s="1" customFormat="1">
      <c r="B58" s="5" t="s">
        <v>27</v>
      </c>
      <c r="C58" s="4">
        <v>50.4</v>
      </c>
      <c r="D58" s="4">
        <v>65.5</v>
      </c>
      <c r="E58" s="17">
        <f t="shared" si="9"/>
        <v>3301.2</v>
      </c>
      <c r="F58" s="2"/>
      <c r="G58" s="5" t="s">
        <v>27</v>
      </c>
      <c r="H58" s="4">
        <v>63</v>
      </c>
      <c r="I58" s="4">
        <v>65.5</v>
      </c>
      <c r="J58" s="17">
        <f t="shared" si="10"/>
        <v>4126.5</v>
      </c>
    </row>
    <row r="59" spans="2:10">
      <c r="B59" s="5" t="s">
        <v>14</v>
      </c>
      <c r="C59" s="4">
        <v>9.6</v>
      </c>
      <c r="D59" s="4">
        <v>31.2</v>
      </c>
      <c r="E59" s="17">
        <f t="shared" si="9"/>
        <v>299.52</v>
      </c>
      <c r="F59" s="2"/>
      <c r="G59" s="5" t="s">
        <v>14</v>
      </c>
      <c r="H59" s="4">
        <v>12</v>
      </c>
      <c r="I59" s="4">
        <v>31.2</v>
      </c>
      <c r="J59" s="17">
        <f t="shared" si="10"/>
        <v>374.4</v>
      </c>
    </row>
    <row r="60" spans="2:10">
      <c r="B60" s="5" t="s">
        <v>15</v>
      </c>
      <c r="C60" s="4">
        <v>10.6</v>
      </c>
      <c r="D60" s="4">
        <v>38.799999999999997</v>
      </c>
      <c r="E60" s="17">
        <f t="shared" si="9"/>
        <v>411.28</v>
      </c>
      <c r="F60" s="2"/>
      <c r="G60" s="5" t="s">
        <v>15</v>
      </c>
      <c r="H60" s="4">
        <v>13.3</v>
      </c>
      <c r="I60" s="4">
        <v>38.799999999999997</v>
      </c>
      <c r="J60" s="17">
        <f t="shared" si="10"/>
        <v>516.04</v>
      </c>
    </row>
    <row r="61" spans="2:10">
      <c r="B61" s="43" t="s">
        <v>9</v>
      </c>
      <c r="C61" s="17">
        <v>2</v>
      </c>
      <c r="D61" s="44">
        <v>14.89</v>
      </c>
      <c r="E61" s="17">
        <f t="shared" si="9"/>
        <v>29.78</v>
      </c>
      <c r="F61" s="2"/>
      <c r="G61" s="43" t="s">
        <v>9</v>
      </c>
      <c r="H61" s="17">
        <v>2.5</v>
      </c>
      <c r="I61" s="44">
        <v>14.89</v>
      </c>
      <c r="J61" s="17">
        <f t="shared" si="10"/>
        <v>37.225000000000001</v>
      </c>
    </row>
    <row r="62" spans="2:10" s="1" customFormat="1">
      <c r="B62" s="8" t="s">
        <v>36</v>
      </c>
      <c r="C62" s="17">
        <v>0.48</v>
      </c>
      <c r="D62" s="72">
        <v>111.7</v>
      </c>
      <c r="E62" s="17">
        <f t="shared" si="9"/>
        <v>53.616</v>
      </c>
      <c r="F62" s="2"/>
      <c r="G62" s="8" t="s">
        <v>36</v>
      </c>
      <c r="H62" s="17">
        <v>0.6</v>
      </c>
      <c r="I62" s="72">
        <v>111.7</v>
      </c>
      <c r="J62" s="17">
        <f t="shared" si="10"/>
        <v>67.02</v>
      </c>
    </row>
    <row r="63" spans="2:10" ht="15.75">
      <c r="B63" s="24"/>
      <c r="C63" s="66">
        <v>200</v>
      </c>
      <c r="D63" s="25" t="s">
        <v>4</v>
      </c>
      <c r="E63" s="26">
        <f>SUM(E55:E62)/1000</f>
        <v>8.0449959999999994</v>
      </c>
      <c r="F63" s="2"/>
      <c r="G63" s="24"/>
      <c r="H63" s="66" t="s">
        <v>55</v>
      </c>
      <c r="I63" s="25" t="s">
        <v>4</v>
      </c>
      <c r="J63" s="26">
        <f>SUM(J55:J62)/1000</f>
        <v>17.933185000000002</v>
      </c>
    </row>
    <row r="65" spans="2:10">
      <c r="B65" s="11" t="s">
        <v>40</v>
      </c>
      <c r="C65" s="2"/>
      <c r="D65" s="2"/>
      <c r="E65" s="2"/>
      <c r="F65" s="2"/>
      <c r="G65" s="11" t="s">
        <v>40</v>
      </c>
      <c r="H65" s="2"/>
      <c r="I65" s="2"/>
      <c r="J65" s="2"/>
    </row>
    <row r="66" spans="2:10">
      <c r="B66" s="84" t="s">
        <v>64</v>
      </c>
      <c r="C66" s="81"/>
      <c r="D66" s="81"/>
      <c r="E66" s="81"/>
      <c r="F66" s="2"/>
      <c r="G66" s="84" t="s">
        <v>64</v>
      </c>
      <c r="H66" s="81"/>
      <c r="I66" s="81"/>
      <c r="J66" s="81"/>
    </row>
    <row r="67" spans="2:10">
      <c r="B67" s="33" t="s">
        <v>16</v>
      </c>
      <c r="C67" s="34" t="s">
        <v>3</v>
      </c>
      <c r="D67" s="3" t="s">
        <v>4</v>
      </c>
      <c r="E67" s="3" t="s">
        <v>5</v>
      </c>
      <c r="F67" s="2"/>
      <c r="G67" s="33" t="s">
        <v>16</v>
      </c>
      <c r="H67" s="34" t="s">
        <v>3</v>
      </c>
      <c r="I67" s="3" t="s">
        <v>4</v>
      </c>
      <c r="J67" s="3" t="s">
        <v>5</v>
      </c>
    </row>
    <row r="68" spans="2:10">
      <c r="B68" s="47" t="s">
        <v>43</v>
      </c>
      <c r="C68" s="4">
        <v>2000</v>
      </c>
      <c r="D68" s="4">
        <v>27.84</v>
      </c>
      <c r="E68" s="4">
        <f>D68*C68</f>
        <v>55680</v>
      </c>
      <c r="F68" s="2"/>
      <c r="G68" s="47" t="s">
        <v>44</v>
      </c>
      <c r="H68" s="4">
        <v>2000</v>
      </c>
      <c r="I68" s="4">
        <v>27.84</v>
      </c>
      <c r="J68" s="4">
        <f>I68*H68</f>
        <v>55680</v>
      </c>
    </row>
    <row r="69" spans="2:10" s="1" customFormat="1">
      <c r="B69" s="47" t="s">
        <v>7</v>
      </c>
      <c r="C69" s="4">
        <v>5</v>
      </c>
      <c r="D69" s="4">
        <v>665.4</v>
      </c>
      <c r="E69" s="4">
        <f t="shared" ref="E69:E70" si="11">D69*C69</f>
        <v>3327</v>
      </c>
      <c r="F69" s="2"/>
      <c r="G69" s="47" t="s">
        <v>7</v>
      </c>
      <c r="H69" s="4">
        <v>5</v>
      </c>
      <c r="I69" s="4">
        <v>665.4</v>
      </c>
      <c r="J69" s="4">
        <f t="shared" ref="J69:J70" si="12">I69*H69</f>
        <v>3327</v>
      </c>
    </row>
    <row r="70" spans="2:10" s="1" customFormat="1">
      <c r="B70" s="47" t="s">
        <v>41</v>
      </c>
      <c r="C70" s="4">
        <v>6</v>
      </c>
      <c r="D70" s="4">
        <v>153.80000000000001</v>
      </c>
      <c r="E70" s="4">
        <f t="shared" si="11"/>
        <v>922.80000000000007</v>
      </c>
      <c r="F70" s="2"/>
      <c r="G70" s="47" t="s">
        <v>41</v>
      </c>
      <c r="H70" s="4">
        <v>6</v>
      </c>
      <c r="I70" s="4">
        <v>153.80000000000001</v>
      </c>
      <c r="J70" s="4">
        <f t="shared" si="12"/>
        <v>922.80000000000007</v>
      </c>
    </row>
    <row r="71" spans="2:10" ht="15.75">
      <c r="B71" s="27"/>
      <c r="C71" s="46" t="s">
        <v>45</v>
      </c>
      <c r="D71" s="9" t="s">
        <v>4</v>
      </c>
      <c r="E71" s="10">
        <f>SUM(E68:E70)/1000</f>
        <v>59.9298</v>
      </c>
      <c r="F71" s="2"/>
      <c r="G71" s="27"/>
      <c r="H71" s="46" t="s">
        <v>45</v>
      </c>
      <c r="I71" s="9" t="s">
        <v>4</v>
      </c>
      <c r="J71" s="10">
        <f>SUM(J68:J70)/1000</f>
        <v>59.9298</v>
      </c>
    </row>
    <row r="72" spans="2:10" ht="15.75">
      <c r="B72" s="31"/>
      <c r="C72" s="48"/>
      <c r="D72" s="37"/>
      <c r="E72" s="38"/>
      <c r="F72" s="2"/>
      <c r="G72" s="31"/>
      <c r="H72" s="48"/>
      <c r="I72" s="37"/>
      <c r="J72" s="38"/>
    </row>
    <row r="73" spans="2:10" s="1" customFormat="1">
      <c r="B73" s="11" t="s">
        <v>31</v>
      </c>
      <c r="C73" s="2"/>
      <c r="D73" s="2"/>
      <c r="E73" s="2"/>
      <c r="F73" s="2"/>
      <c r="G73" s="11" t="s">
        <v>31</v>
      </c>
      <c r="H73" s="2"/>
      <c r="I73" s="2"/>
      <c r="J73" s="2"/>
    </row>
    <row r="74" spans="2:10" s="1" customFormat="1">
      <c r="B74" s="84" t="s">
        <v>30</v>
      </c>
      <c r="C74" s="81"/>
      <c r="D74" s="81"/>
      <c r="E74" s="81"/>
      <c r="F74" s="2"/>
      <c r="G74" s="84" t="s">
        <v>30</v>
      </c>
      <c r="H74" s="81"/>
      <c r="I74" s="81"/>
      <c r="J74" s="81"/>
    </row>
    <row r="75" spans="2:10" s="1" customFormat="1">
      <c r="B75" s="33" t="s">
        <v>16</v>
      </c>
      <c r="C75" s="34" t="s">
        <v>3</v>
      </c>
      <c r="D75" s="3" t="s">
        <v>4</v>
      </c>
      <c r="E75" s="3" t="s">
        <v>5</v>
      </c>
      <c r="F75" s="2"/>
      <c r="G75" s="33" t="s">
        <v>16</v>
      </c>
      <c r="H75" s="34" t="s">
        <v>3</v>
      </c>
      <c r="I75" s="3" t="s">
        <v>4</v>
      </c>
      <c r="J75" s="3" t="s">
        <v>5</v>
      </c>
    </row>
    <row r="76" spans="2:10" s="1" customFormat="1">
      <c r="B76" s="47" t="s">
        <v>7</v>
      </c>
      <c r="C76" s="4">
        <v>5.25</v>
      </c>
      <c r="D76" s="4">
        <v>665.4</v>
      </c>
      <c r="E76" s="4">
        <f>D76*C76</f>
        <v>3493.35</v>
      </c>
      <c r="F76" s="2"/>
      <c r="G76" s="47" t="s">
        <v>7</v>
      </c>
      <c r="H76" s="4">
        <v>6.3</v>
      </c>
      <c r="I76" s="4">
        <v>665.4</v>
      </c>
      <c r="J76" s="4">
        <f>I76*H76</f>
        <v>4192.0199999999995</v>
      </c>
    </row>
    <row r="77" spans="2:10" s="1" customFormat="1">
      <c r="B77" s="47" t="s">
        <v>37</v>
      </c>
      <c r="C77" s="4">
        <v>36.369999999999997</v>
      </c>
      <c r="D77" s="4">
        <v>132.19999999999999</v>
      </c>
      <c r="E77" s="4">
        <f t="shared" ref="E77:E78" si="13">D77*C77</f>
        <v>4808.1139999999996</v>
      </c>
      <c r="F77" s="2"/>
      <c r="G77" s="47" t="s">
        <v>37</v>
      </c>
      <c r="H77" s="4">
        <v>43.6</v>
      </c>
      <c r="I77" s="4">
        <v>132.19999999999999</v>
      </c>
      <c r="J77" s="4">
        <f t="shared" ref="J77:J78" si="14">I77*H77</f>
        <v>5763.92</v>
      </c>
    </row>
    <row r="78" spans="2:10" s="1" customFormat="1">
      <c r="B78" s="47" t="s">
        <v>9</v>
      </c>
      <c r="C78" s="4">
        <v>1.5</v>
      </c>
      <c r="D78" s="4">
        <v>14.89</v>
      </c>
      <c r="E78" s="4">
        <f t="shared" si="13"/>
        <v>22.335000000000001</v>
      </c>
      <c r="F78" s="2"/>
      <c r="G78" s="47" t="s">
        <v>9</v>
      </c>
      <c r="H78" s="4">
        <v>1.8</v>
      </c>
      <c r="I78" s="4">
        <v>14.89</v>
      </c>
      <c r="J78" s="4">
        <f t="shared" si="14"/>
        <v>26.802000000000003</v>
      </c>
    </row>
    <row r="79" spans="2:10" s="1" customFormat="1" ht="15.75">
      <c r="B79" s="27"/>
      <c r="C79" s="46" t="s">
        <v>17</v>
      </c>
      <c r="D79" s="9" t="s">
        <v>4</v>
      </c>
      <c r="E79" s="10">
        <f>SUM(E76:E78)/1000</f>
        <v>8.3237989999999993</v>
      </c>
      <c r="F79" s="2"/>
      <c r="G79" s="27"/>
      <c r="H79" s="46" t="s">
        <v>18</v>
      </c>
      <c r="I79" s="9" t="s">
        <v>4</v>
      </c>
      <c r="J79" s="10">
        <f>SUM(J76:J78)/1000</f>
        <v>9.9827419999999982</v>
      </c>
    </row>
    <row r="80" spans="2:10" ht="15.75">
      <c r="B80" s="31"/>
      <c r="C80" s="48"/>
      <c r="D80" s="37"/>
      <c r="E80" s="38"/>
      <c r="F80" s="2"/>
      <c r="G80" s="31"/>
      <c r="H80" s="36"/>
      <c r="I80" s="37"/>
      <c r="J80" s="38"/>
    </row>
    <row r="81" spans="2:10">
      <c r="B81" s="11" t="s">
        <v>46</v>
      </c>
      <c r="C81" s="2"/>
      <c r="D81" s="2"/>
      <c r="E81" s="2"/>
      <c r="F81" s="2"/>
      <c r="G81" s="11" t="s">
        <v>46</v>
      </c>
      <c r="H81" s="2"/>
      <c r="I81" s="2"/>
      <c r="J81" s="2"/>
    </row>
    <row r="82" spans="2:10">
      <c r="B82" s="85" t="s">
        <v>56</v>
      </c>
      <c r="C82" s="78"/>
      <c r="D82" s="78"/>
      <c r="E82" s="79"/>
      <c r="F82" s="2"/>
      <c r="G82" s="85" t="s">
        <v>56</v>
      </c>
      <c r="H82" s="78"/>
      <c r="I82" s="78"/>
      <c r="J82" s="79"/>
    </row>
    <row r="83" spans="2:10">
      <c r="B83" s="3" t="s">
        <v>2</v>
      </c>
      <c r="C83" s="64" t="s">
        <v>3</v>
      </c>
      <c r="D83" s="64" t="s">
        <v>4</v>
      </c>
      <c r="E83" s="64" t="s">
        <v>5</v>
      </c>
      <c r="F83" s="2"/>
      <c r="G83" s="3" t="s">
        <v>2</v>
      </c>
      <c r="H83" s="64" t="s">
        <v>3</v>
      </c>
      <c r="I83" s="64" t="s">
        <v>4</v>
      </c>
      <c r="J83" s="64" t="s">
        <v>5</v>
      </c>
    </row>
    <row r="84" spans="2:10">
      <c r="B84" s="73" t="s">
        <v>6</v>
      </c>
      <c r="C84" s="69">
        <v>15</v>
      </c>
      <c r="D84" s="17">
        <v>88.7</v>
      </c>
      <c r="E84" s="70">
        <f>D84*C84</f>
        <v>1330.5</v>
      </c>
      <c r="F84" s="2"/>
      <c r="G84" s="73" t="s">
        <v>6</v>
      </c>
      <c r="H84" s="69">
        <v>15</v>
      </c>
      <c r="I84" s="17">
        <v>88.7</v>
      </c>
      <c r="J84" s="70">
        <f>I84*H84</f>
        <v>1330.5</v>
      </c>
    </row>
    <row r="85" spans="2:10" s="1" customFormat="1">
      <c r="B85" s="67" t="s">
        <v>47</v>
      </c>
      <c r="C85" s="69">
        <v>8</v>
      </c>
      <c r="D85" s="17">
        <v>125.7</v>
      </c>
      <c r="E85" s="70">
        <f>D85*C85</f>
        <v>1005.6</v>
      </c>
      <c r="F85" s="2"/>
      <c r="G85" s="67" t="s">
        <v>47</v>
      </c>
      <c r="H85" s="69">
        <v>8</v>
      </c>
      <c r="I85" s="17">
        <v>125.7</v>
      </c>
      <c r="J85" s="70">
        <f>I85*H85</f>
        <v>1005.6</v>
      </c>
    </row>
    <row r="86" spans="2:10" s="1" customFormat="1">
      <c r="B86" s="67" t="s">
        <v>48</v>
      </c>
      <c r="C86" s="69">
        <v>1</v>
      </c>
      <c r="D86" s="17">
        <v>426.2</v>
      </c>
      <c r="E86" s="70">
        <f>D86*C86</f>
        <v>426.2</v>
      </c>
      <c r="F86" s="2"/>
      <c r="G86" s="67" t="s">
        <v>48</v>
      </c>
      <c r="H86" s="69">
        <v>1</v>
      </c>
      <c r="I86" s="17">
        <v>426.2</v>
      </c>
      <c r="J86" s="70">
        <f>I86*H86</f>
        <v>426.2</v>
      </c>
    </row>
    <row r="87" spans="2:10">
      <c r="B87" s="24"/>
      <c r="C87" s="62" t="s">
        <v>65</v>
      </c>
      <c r="D87" s="25" t="s">
        <v>4</v>
      </c>
      <c r="E87" s="63">
        <f>SUM(E84:E86)/1000</f>
        <v>2.7622999999999998</v>
      </c>
      <c r="F87" s="2"/>
      <c r="G87" s="24"/>
      <c r="H87" s="62" t="s">
        <v>65</v>
      </c>
      <c r="I87" s="25" t="s">
        <v>4</v>
      </c>
      <c r="J87" s="63">
        <f>SUM(J84:J86)/1000</f>
        <v>2.7622999999999998</v>
      </c>
    </row>
    <row r="89" spans="2:10" ht="15.75">
      <c r="B89" s="11" t="s">
        <v>19</v>
      </c>
      <c r="C89" s="2"/>
      <c r="D89" s="2"/>
      <c r="E89" s="2"/>
      <c r="F89" s="2"/>
      <c r="G89" s="11" t="s">
        <v>19</v>
      </c>
      <c r="H89" s="2"/>
      <c r="I89" s="2"/>
      <c r="J89" s="2"/>
    </row>
    <row r="90" spans="2:10">
      <c r="B90" s="86" t="s">
        <v>20</v>
      </c>
      <c r="C90" s="83"/>
      <c r="D90" s="83"/>
      <c r="E90" s="83"/>
      <c r="F90" s="2"/>
      <c r="G90" s="86" t="s">
        <v>20</v>
      </c>
      <c r="H90" s="83"/>
      <c r="I90" s="83"/>
      <c r="J90" s="83"/>
    </row>
    <row r="91" spans="2:10">
      <c r="B91" s="18" t="s">
        <v>2</v>
      </c>
      <c r="C91" s="18" t="s">
        <v>3</v>
      </c>
      <c r="D91" s="18" t="s">
        <v>4</v>
      </c>
      <c r="E91" s="18" t="s">
        <v>5</v>
      </c>
      <c r="F91" s="2"/>
      <c r="G91" s="18" t="s">
        <v>2</v>
      </c>
      <c r="H91" s="18" t="s">
        <v>3</v>
      </c>
      <c r="I91" s="18" t="s">
        <v>4</v>
      </c>
      <c r="J91" s="18" t="s">
        <v>5</v>
      </c>
    </row>
    <row r="92" spans="2:10">
      <c r="B92" s="28" t="s">
        <v>20</v>
      </c>
      <c r="C92" s="6">
        <v>50</v>
      </c>
      <c r="D92" s="6">
        <v>49.1</v>
      </c>
      <c r="E92" s="6">
        <f>D92*C92</f>
        <v>2455</v>
      </c>
      <c r="F92" s="2"/>
      <c r="G92" s="28" t="s">
        <v>20</v>
      </c>
      <c r="H92" s="6">
        <v>75</v>
      </c>
      <c r="I92" s="6">
        <v>49.1</v>
      </c>
      <c r="J92" s="6">
        <f>I92*H92</f>
        <v>3682.5</v>
      </c>
    </row>
    <row r="93" spans="2:10" ht="15.75">
      <c r="B93" s="23"/>
      <c r="C93" s="49" t="s">
        <v>32</v>
      </c>
      <c r="D93" s="29" t="s">
        <v>4</v>
      </c>
      <c r="E93" s="30">
        <f>SUM(E92)/1000</f>
        <v>2.4550000000000001</v>
      </c>
      <c r="F93" s="2"/>
      <c r="G93" s="23"/>
      <c r="H93" s="49" t="s">
        <v>33</v>
      </c>
      <c r="I93" s="29" t="s">
        <v>4</v>
      </c>
      <c r="J93" s="30">
        <f>SUM(J92)/1000</f>
        <v>3.6825000000000001</v>
      </c>
    </row>
    <row r="94" spans="2:10" ht="15.75">
      <c r="B94" s="31"/>
      <c r="C94" s="40"/>
      <c r="D94" s="41"/>
      <c r="E94" s="42"/>
      <c r="F94" s="2"/>
      <c r="G94" s="31"/>
      <c r="H94" s="40"/>
      <c r="I94" s="41"/>
      <c r="J94" s="42"/>
    </row>
    <row r="95" spans="2:10">
      <c r="B95" s="11" t="s">
        <v>10</v>
      </c>
      <c r="C95" s="12"/>
      <c r="D95" s="12"/>
      <c r="E95" s="12"/>
      <c r="F95" s="2"/>
      <c r="G95" s="11" t="s">
        <v>10</v>
      </c>
      <c r="H95" s="12"/>
      <c r="I95" s="12"/>
      <c r="J95" s="12"/>
    </row>
    <row r="96" spans="2:10">
      <c r="B96" s="86" t="s">
        <v>11</v>
      </c>
      <c r="C96" s="83"/>
      <c r="D96" s="83"/>
      <c r="E96" s="83"/>
      <c r="F96" s="2"/>
      <c r="G96" s="86" t="s">
        <v>11</v>
      </c>
      <c r="H96" s="83"/>
      <c r="I96" s="83"/>
      <c r="J96" s="83"/>
    </row>
    <row r="97" spans="2:10">
      <c r="B97" s="18" t="s">
        <v>2</v>
      </c>
      <c r="C97" s="18" t="s">
        <v>3</v>
      </c>
      <c r="D97" s="18" t="s">
        <v>4</v>
      </c>
      <c r="E97" s="18" t="s">
        <v>5</v>
      </c>
      <c r="F97" s="2"/>
      <c r="G97" s="18" t="s">
        <v>2</v>
      </c>
      <c r="H97" s="18" t="s">
        <v>3</v>
      </c>
      <c r="I97" s="18" t="s">
        <v>4</v>
      </c>
      <c r="J97" s="18" t="s">
        <v>5</v>
      </c>
    </row>
    <row r="98" spans="2:10">
      <c r="B98" s="45" t="s">
        <v>11</v>
      </c>
      <c r="C98" s="19">
        <v>50</v>
      </c>
      <c r="D98" s="19">
        <v>86.2</v>
      </c>
      <c r="E98" s="19">
        <f>D98*C98</f>
        <v>4310</v>
      </c>
      <c r="F98" s="2"/>
      <c r="G98" s="18" t="s">
        <v>21</v>
      </c>
      <c r="H98" s="19">
        <v>60</v>
      </c>
      <c r="I98" s="19">
        <v>86.2</v>
      </c>
      <c r="J98" s="19">
        <f>I98*H98</f>
        <v>5172</v>
      </c>
    </row>
    <row r="99" spans="2:10">
      <c r="B99" s="14"/>
      <c r="C99" s="15">
        <v>50</v>
      </c>
      <c r="D99" s="16" t="s">
        <v>4</v>
      </c>
      <c r="E99" s="16">
        <f>SUM(E98)/1000</f>
        <v>4.3099999999999996</v>
      </c>
      <c r="F99" s="2"/>
      <c r="G99" s="14"/>
      <c r="H99" s="15">
        <v>60</v>
      </c>
      <c r="I99" s="16" t="s">
        <v>4</v>
      </c>
      <c r="J99" s="16">
        <f>SUM(J98)/1000</f>
        <v>5.1719999999999997</v>
      </c>
    </row>
    <row r="100" spans="2:10" s="1" customFormat="1">
      <c r="B100" s="59"/>
      <c r="C100" s="60"/>
      <c r="D100" s="61"/>
      <c r="E100" s="61"/>
      <c r="F100" s="2"/>
      <c r="G100" s="59"/>
      <c r="H100" s="60"/>
      <c r="I100" s="61"/>
      <c r="J100" s="61"/>
    </row>
    <row r="101" spans="2:10" s="1" customFormat="1">
      <c r="B101" s="11" t="s">
        <v>10</v>
      </c>
      <c r="C101" s="12"/>
      <c r="D101" s="12"/>
      <c r="E101" s="12"/>
      <c r="F101" s="2"/>
      <c r="G101" s="11" t="s">
        <v>10</v>
      </c>
      <c r="H101" s="12"/>
      <c r="I101" s="12"/>
      <c r="J101" s="12"/>
    </row>
    <row r="102" spans="2:10" s="1" customFormat="1">
      <c r="B102" s="86" t="s">
        <v>58</v>
      </c>
      <c r="C102" s="83"/>
      <c r="D102" s="83"/>
      <c r="E102" s="83"/>
      <c r="F102" s="2"/>
      <c r="G102" s="86" t="s">
        <v>58</v>
      </c>
      <c r="H102" s="83"/>
      <c r="I102" s="83"/>
      <c r="J102" s="83"/>
    </row>
    <row r="103" spans="2:10" s="1" customFormat="1">
      <c r="B103" s="18" t="s">
        <v>2</v>
      </c>
      <c r="C103" s="18" t="s">
        <v>3</v>
      </c>
      <c r="D103" s="18" t="s">
        <v>4</v>
      </c>
      <c r="E103" s="18" t="s">
        <v>5</v>
      </c>
      <c r="F103" s="2"/>
      <c r="G103" s="18" t="s">
        <v>2</v>
      </c>
      <c r="H103" s="18" t="s">
        <v>3</v>
      </c>
      <c r="I103" s="18" t="s">
        <v>4</v>
      </c>
      <c r="J103" s="18" t="s">
        <v>5</v>
      </c>
    </row>
    <row r="104" spans="2:10" s="1" customFormat="1">
      <c r="B104" s="45" t="s">
        <v>58</v>
      </c>
      <c r="C104" s="19">
        <v>20</v>
      </c>
      <c r="D104" s="19">
        <v>168.6</v>
      </c>
      <c r="E104" s="19">
        <f>D104*C104</f>
        <v>3372</v>
      </c>
      <c r="F104" s="2"/>
      <c r="G104" s="18" t="s">
        <v>58</v>
      </c>
      <c r="H104" s="19">
        <v>20</v>
      </c>
      <c r="I104" s="19">
        <v>168.6</v>
      </c>
      <c r="J104" s="19">
        <f>I104*H104</f>
        <v>3372</v>
      </c>
    </row>
    <row r="105" spans="2:10" s="1" customFormat="1">
      <c r="B105" s="14"/>
      <c r="C105" s="15">
        <v>20</v>
      </c>
      <c r="D105" s="16" t="s">
        <v>4</v>
      </c>
      <c r="E105" s="16">
        <f>SUM(E104)/1000</f>
        <v>3.3719999999999999</v>
      </c>
      <c r="F105" s="2"/>
      <c r="G105" s="14"/>
      <c r="H105" s="15">
        <v>20</v>
      </c>
      <c r="I105" s="16" t="s">
        <v>4</v>
      </c>
      <c r="J105" s="16">
        <f>SUM(J104)/1000</f>
        <v>3.3719999999999999</v>
      </c>
    </row>
    <row r="106" spans="2:10" s="1" customFormat="1">
      <c r="B106" s="59"/>
      <c r="C106" s="60"/>
      <c r="D106" s="61"/>
      <c r="E106" s="61"/>
      <c r="F106" s="2"/>
      <c r="G106" s="59"/>
      <c r="H106" s="60"/>
      <c r="I106" s="61"/>
      <c r="J106" s="61"/>
    </row>
    <row r="107" spans="2:10" s="1" customFormat="1" ht="15.75">
      <c r="B107" s="11" t="s">
        <v>49</v>
      </c>
      <c r="C107" s="2"/>
      <c r="D107" s="2"/>
      <c r="E107" s="2"/>
      <c r="F107" s="2"/>
      <c r="G107" s="11" t="s">
        <v>49</v>
      </c>
      <c r="H107" s="2"/>
      <c r="I107" s="2"/>
      <c r="J107" s="2"/>
    </row>
    <row r="108" spans="2:10" s="1" customFormat="1">
      <c r="B108" s="82"/>
      <c r="C108" s="83"/>
      <c r="D108" s="83"/>
      <c r="E108" s="83"/>
      <c r="F108" s="2"/>
      <c r="G108" s="82"/>
      <c r="H108" s="83"/>
      <c r="I108" s="83"/>
      <c r="J108" s="83"/>
    </row>
    <row r="109" spans="2:10" s="1" customFormat="1">
      <c r="B109" s="18" t="s">
        <v>2</v>
      </c>
      <c r="C109" s="18" t="s">
        <v>3</v>
      </c>
      <c r="D109" s="18" t="s">
        <v>4</v>
      </c>
      <c r="E109" s="18" t="s">
        <v>5</v>
      </c>
      <c r="F109" s="2"/>
      <c r="G109" s="18" t="s">
        <v>2</v>
      </c>
      <c r="H109" s="18" t="s">
        <v>3</v>
      </c>
      <c r="I109" s="18" t="s">
        <v>4</v>
      </c>
      <c r="J109" s="18" t="s">
        <v>5</v>
      </c>
    </row>
    <row r="110" spans="2:10" s="1" customFormat="1">
      <c r="B110" s="51"/>
      <c r="C110" s="6"/>
      <c r="D110" s="6"/>
      <c r="E110" s="6">
        <f>D110*C110</f>
        <v>0</v>
      </c>
      <c r="F110" s="2"/>
      <c r="G110" s="51"/>
      <c r="H110" s="6"/>
      <c r="I110" s="6"/>
      <c r="J110" s="6">
        <f>I110*H110</f>
        <v>0</v>
      </c>
    </row>
    <row r="111" spans="2:10" s="1" customFormat="1" ht="15.75">
      <c r="B111" s="23"/>
      <c r="C111" s="49"/>
      <c r="D111" s="29" t="s">
        <v>4</v>
      </c>
      <c r="E111" s="30">
        <f>SUM(E110)/1000</f>
        <v>0</v>
      </c>
      <c r="F111" s="2"/>
      <c r="G111" s="23"/>
      <c r="H111" s="49"/>
      <c r="I111" s="29" t="s">
        <v>4</v>
      </c>
      <c r="J111" s="30">
        <f>SUM(J110)/1000</f>
        <v>0</v>
      </c>
    </row>
    <row r="112" spans="2:10" s="1" customFormat="1" ht="15.75">
      <c r="B112" s="31"/>
      <c r="C112" s="52"/>
      <c r="D112" s="41"/>
      <c r="E112" s="42"/>
      <c r="F112" s="2"/>
      <c r="G112" s="31"/>
      <c r="H112" s="52"/>
      <c r="I112" s="41"/>
      <c r="J112" s="42"/>
    </row>
    <row r="113" spans="2:10">
      <c r="B113" s="21" t="s">
        <v>22</v>
      </c>
      <c r="C113" s="21"/>
      <c r="D113" s="21"/>
      <c r="E113" s="22">
        <f>E111+E99+E93+E87+E79+E71+E63+E50+E105</f>
        <v>93.947148999999996</v>
      </c>
      <c r="F113" s="2"/>
      <c r="G113" s="2"/>
      <c r="H113" s="2"/>
      <c r="I113" s="2"/>
      <c r="J113" s="22">
        <f>J111+J99+J93+J87+J79+J71+J63+J50+J105</f>
        <v>108.771987</v>
      </c>
    </row>
    <row r="114" spans="2:10">
      <c r="B114" s="21"/>
      <c r="C114" s="21"/>
      <c r="D114" s="21"/>
      <c r="E114" s="21"/>
      <c r="F114" s="2"/>
      <c r="G114" s="2"/>
      <c r="H114" s="2"/>
      <c r="I114" s="2"/>
      <c r="J114" s="2"/>
    </row>
    <row r="115" spans="2:10">
      <c r="B115" s="21" t="s">
        <v>23</v>
      </c>
      <c r="C115" s="21"/>
      <c r="D115" s="21"/>
      <c r="E115" s="22">
        <f>E113+E42</f>
        <v>139.134604</v>
      </c>
      <c r="F115" s="2"/>
      <c r="G115" s="2"/>
      <c r="H115" s="2"/>
      <c r="I115" s="2"/>
      <c r="J115" s="22">
        <f>J113+J42</f>
        <v>155.362405</v>
      </c>
    </row>
    <row r="117" spans="2:10" ht="18.75">
      <c r="B117" s="1"/>
      <c r="C117" s="1"/>
      <c r="D117" s="53" t="s">
        <v>25</v>
      </c>
      <c r="E117" s="53"/>
      <c r="F117" s="53"/>
      <c r="G117" s="53"/>
      <c r="H117" s="54"/>
      <c r="I117" s="54"/>
      <c r="J117" s="55"/>
    </row>
    <row r="118" spans="2:10" ht="18.75">
      <c r="B118" s="1"/>
      <c r="C118" s="1"/>
      <c r="D118" s="53" t="s">
        <v>24</v>
      </c>
      <c r="E118" s="53"/>
      <c r="F118" s="56"/>
      <c r="G118" s="57"/>
      <c r="H118" s="54"/>
      <c r="I118" s="54"/>
      <c r="J118" s="55"/>
    </row>
    <row r="119" spans="2:10" ht="18.75">
      <c r="B119" s="1"/>
      <c r="C119" s="1"/>
      <c r="D119" s="53" t="s">
        <v>26</v>
      </c>
      <c r="E119" s="53"/>
      <c r="F119" s="53"/>
      <c r="G119" s="58"/>
      <c r="H119" s="54"/>
      <c r="I119" s="54"/>
      <c r="J119" s="55"/>
    </row>
  </sheetData>
  <mergeCells count="28">
    <mergeCell ref="B74:E74"/>
    <mergeCell ref="G74:J74"/>
    <mergeCell ref="B108:E108"/>
    <mergeCell ref="G108:J108"/>
    <mergeCell ref="B66:E66"/>
    <mergeCell ref="G90:J90"/>
    <mergeCell ref="G82:J82"/>
    <mergeCell ref="G66:J66"/>
    <mergeCell ref="B82:E82"/>
    <mergeCell ref="B90:E90"/>
    <mergeCell ref="B96:E96"/>
    <mergeCell ref="G96:J96"/>
    <mergeCell ref="B102:E102"/>
    <mergeCell ref="G102:J102"/>
    <mergeCell ref="B5:E5"/>
    <mergeCell ref="G5:J5"/>
    <mergeCell ref="G53:J53"/>
    <mergeCell ref="G45:J45"/>
    <mergeCell ref="B14:E14"/>
    <mergeCell ref="G14:J14"/>
    <mergeCell ref="B23:E23"/>
    <mergeCell ref="G23:J23"/>
    <mergeCell ref="B45:E45"/>
    <mergeCell ref="G31:J31"/>
    <mergeCell ref="B53:E53"/>
    <mergeCell ref="B31:E31"/>
    <mergeCell ref="B37:E37"/>
    <mergeCell ref="G37:J37"/>
  </mergeCells>
  <pageMargins left="0.70866141732283472" right="0.70866141732283472" top="0" bottom="0" header="0.31496062992125984" footer="0.31496062992125984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2020-01-09T09:01:01Z</cp:lastPrinted>
  <dcterms:created xsi:type="dcterms:W3CDTF">2019-04-12T10:23:14Z</dcterms:created>
  <dcterms:modified xsi:type="dcterms:W3CDTF">2022-04-01T10:30:40Z</dcterms:modified>
</cp:coreProperties>
</file>